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20" windowHeight="12440" firstSheet="6" activeTab="10"/>
  </bookViews>
  <sheets>
    <sheet name="Summary" sheetId="1" r:id="rId1"/>
    <sheet name="Exports" sheetId="2" r:id="rId2"/>
    <sheet name="Imports" sheetId="3" r:id="rId3"/>
    <sheet name="Main Export Products HS Codes" sheetId="4" r:id="rId4"/>
    <sheet name="Main Imports Products HS Codes" sheetId="5" r:id="rId5"/>
    <sheet name="Main ImpProductsHSCodes2" sheetId="6" r:id="rId6"/>
    <sheet name="MainImpProductsHSCodes3" sheetId="7" r:id="rId7"/>
    <sheet name="Allottment of Forex in Auction" sheetId="8" r:id="rId8"/>
    <sheet name="Remittances" sheetId="9" r:id="rId9"/>
    <sheet name="MainCountries_Exports" sheetId="10" r:id="rId10"/>
    <sheet name="MainCountries_Imports" sheetId="11" r:id="rId11"/>
  </sheets>
  <definedNames>
    <definedName name="_xlnm.Print_Area" localSheetId="0">'Summary'!$A$1:$G$79</definedName>
  </definedNames>
  <calcPr calcMode="manual" fullCalcOnLoad="1"/>
</workbook>
</file>

<file path=xl/sharedStrings.xml><?xml version="1.0" encoding="utf-8"?>
<sst xmlns="http://schemas.openxmlformats.org/spreadsheetml/2006/main" count="1007" uniqueCount="183">
  <si>
    <t>BEC \ Period</t>
  </si>
  <si>
    <t>1:Food and beverages</t>
  </si>
  <si>
    <t>11:Primary</t>
  </si>
  <si>
    <t>111:Mainly for industry</t>
  </si>
  <si>
    <t>112:Mainly for household consumption</t>
  </si>
  <si>
    <t>121:Mainly for industry</t>
  </si>
  <si>
    <t>122:Mainly for household consumption</t>
  </si>
  <si>
    <t>2:Industrial supplies not elsewhere specified</t>
  </si>
  <si>
    <t>21:Primary</t>
  </si>
  <si>
    <t>22:Processed</t>
  </si>
  <si>
    <t>3:Fuels and lubricants</t>
  </si>
  <si>
    <t>31:Primary</t>
  </si>
  <si>
    <t>32:Processed</t>
  </si>
  <si>
    <t>321:Motor spirit</t>
  </si>
  <si>
    <t>322:Other</t>
  </si>
  <si>
    <t>4:Capital goods (except transport equipment), and parts and accessories thereof</t>
  </si>
  <si>
    <t>41:Capital goods (except transport equipment)</t>
  </si>
  <si>
    <t>42:Parts and accessories</t>
  </si>
  <si>
    <t>5:Transport equipment and parts and accessories thereof</t>
  </si>
  <si>
    <t>51:Passenger motor cars</t>
  </si>
  <si>
    <t>52:Other</t>
  </si>
  <si>
    <t>521:Industrial</t>
  </si>
  <si>
    <t>522:Non-industrial</t>
  </si>
  <si>
    <t>53:Parts and accessories</t>
  </si>
  <si>
    <t>6:Consumer goods not elsewhere specified</t>
  </si>
  <si>
    <t>61:Durable</t>
  </si>
  <si>
    <t>62:Semi-durable</t>
  </si>
  <si>
    <t>63:Non-durable</t>
  </si>
  <si>
    <t>7:Goods not elsewhere specified</t>
  </si>
  <si>
    <t>January</t>
  </si>
  <si>
    <t>February</t>
  </si>
  <si>
    <t>March</t>
  </si>
  <si>
    <t>Domestic Exports</t>
  </si>
  <si>
    <t>Imports</t>
  </si>
  <si>
    <t>Total</t>
  </si>
  <si>
    <t>April</t>
  </si>
  <si>
    <t xml:space="preserve">Trade Balance </t>
  </si>
  <si>
    <t>May</t>
  </si>
  <si>
    <t>June</t>
  </si>
  <si>
    <t>Re-exports</t>
  </si>
  <si>
    <t>July</t>
  </si>
  <si>
    <t>August</t>
  </si>
  <si>
    <t xml:space="preserve"> FlowType</t>
  </si>
  <si>
    <t>September</t>
  </si>
  <si>
    <t>October</t>
  </si>
  <si>
    <t>Total Exports</t>
  </si>
  <si>
    <t>November</t>
  </si>
  <si>
    <t>December</t>
  </si>
  <si>
    <t>2:Industrial supplies n.e.s</t>
  </si>
  <si>
    <t>Year</t>
  </si>
  <si>
    <t xml:space="preserve"> December</t>
  </si>
  <si>
    <t>Summary of External Trade: January 2017 to April 2021 in USD Value</t>
  </si>
  <si>
    <t>Exports classified by Broad Economic Category in USD Value: January to March 2021</t>
  </si>
  <si>
    <t>Exports classified by Broad Economic Category in USD Value: January to December 2020</t>
  </si>
  <si>
    <t>Imports classified by Broad Economic Category in USD Value:  January to December 2020</t>
  </si>
  <si>
    <t>Imports classified by Broad Economic Category in USD Value:  January  to April 2021</t>
  </si>
  <si>
    <t>Tobacco, partly or wholly stemmed/stripped</t>
  </si>
  <si>
    <t>Nickel ores and concentrates</t>
  </si>
  <si>
    <t>Cotton, not carded or combed</t>
  </si>
  <si>
    <t>Industrial diamonds unworked or simply sawn, cleaved or bruted</t>
  </si>
  <si>
    <t>Semi-manufactured gold (incl. gold plated with platinum), non-monetary</t>
  </si>
  <si>
    <t>Platinum unwrought or in powder form</t>
  </si>
  <si>
    <t>Ferro-chromium, containing by weight &gt;4% carbon</t>
  </si>
  <si>
    <t>Sub Total</t>
  </si>
  <si>
    <t>Other Imports</t>
  </si>
  <si>
    <t>Cereals</t>
  </si>
  <si>
    <t>Optical, photographic, cinematographic, measuring, checking, precision, medical or surgical instruments and apparatus; parts and accessories thereof</t>
  </si>
  <si>
    <t>Vehicles others than railway or tramway rolling-stock, and parts and accessories thereof</t>
  </si>
  <si>
    <t>Aluminium and articles thereof</t>
  </si>
  <si>
    <t>Articles of iron or steel</t>
  </si>
  <si>
    <t>Iron and steel</t>
  </si>
  <si>
    <t>Paper or paperboard; articles of paper pulp, of paper or paperboard</t>
  </si>
  <si>
    <t>Rubber and articles thereof</t>
  </si>
  <si>
    <t>Plastics and articles thereof</t>
  </si>
  <si>
    <t>Miscellaneous chemical products</t>
  </si>
  <si>
    <t>Fertilisers</t>
  </si>
  <si>
    <t>Medicaments of other antibiotics, for retail sale</t>
  </si>
  <si>
    <t>Other medicaments of mixed or unmixed products, for retail sale, nes</t>
  </si>
  <si>
    <t>Vaccines for veterinary medicine</t>
  </si>
  <si>
    <t>Vaccines for human medicine</t>
  </si>
  <si>
    <t>Pharmaceutical products</t>
  </si>
  <si>
    <t>Petroleum jelly</t>
  </si>
  <si>
    <t>Petroleum gases and other gaseous hydrocarbons, liquefied, nes</t>
  </si>
  <si>
    <t>Butanes, liquefied</t>
  </si>
  <si>
    <t>Electrical energy</t>
  </si>
  <si>
    <t>Petroleum oils nes</t>
  </si>
  <si>
    <t>Aviation spirit</t>
  </si>
  <si>
    <t>Mineral fuels, mineral oils and products of their distillation; bituminous substances; mineral waxes</t>
  </si>
  <si>
    <t>Palm oil (excl. crude) and its fractions,refined or not but not chemically modified</t>
  </si>
  <si>
    <t>Crude soya-bean oil</t>
  </si>
  <si>
    <t>Vegetable fats and oils and their fractions, hydrogenated, etc</t>
  </si>
  <si>
    <t>Edible preparations of fats and oils, nes</t>
  </si>
  <si>
    <t>Animal or vegetable fats and oils and their cleavage products; prepared edible fats, animal or vegetable waxes.</t>
  </si>
  <si>
    <t>Wheat or meslin flour</t>
  </si>
  <si>
    <t>Groats and meal of maize (corn)</t>
  </si>
  <si>
    <t>Maize (excl. seed)</t>
  </si>
  <si>
    <t>HS Code</t>
  </si>
  <si>
    <t>HS Description</t>
  </si>
  <si>
    <t>Products of the milling industry; malt; starches; inulin; wheat gluten</t>
  </si>
  <si>
    <t>SubTotal</t>
  </si>
  <si>
    <t>Other Exports</t>
  </si>
  <si>
    <t>Purpose</t>
  </si>
  <si>
    <t>Raw Materials</t>
  </si>
  <si>
    <t>Machinery and Equipment</t>
  </si>
  <si>
    <t>Consumables (Incl. Spares, Tyres, Electricals, etc)</t>
  </si>
  <si>
    <t>Services (Loans, Education, Dividends, Disinvestments, etc)</t>
  </si>
  <si>
    <t>Retail and Distribution (Incl. Food, Beverages, etc)</t>
  </si>
  <si>
    <t>Fuel, Electricity and Gas</t>
  </si>
  <si>
    <t>Pharmaceuticals and Chemicals</t>
  </si>
  <si>
    <t>Paper and Packagin</t>
  </si>
  <si>
    <t>GRAND TOTAL</t>
  </si>
  <si>
    <t>Electrical machinery and equipment and parts etc</t>
  </si>
  <si>
    <t>Electrical machinery and equipment and parts thereof</t>
  </si>
  <si>
    <t>Machinery boilers and mechanical appliances; parts thereof</t>
  </si>
  <si>
    <t>Machinery, Boilers and mechanical appliances; parts thereof</t>
  </si>
  <si>
    <t>Main Exports Classified by Harmonised System Codes in USD: July to December 2020</t>
  </si>
  <si>
    <t>Main Exports Classified by Harmonised System Codes in USD:  January to April 2021</t>
  </si>
  <si>
    <t>Main Exports by Harmonised System Codes in USD: January to June 2020</t>
  </si>
  <si>
    <t>Grand Total HS Exports</t>
  </si>
  <si>
    <t xml:space="preserve">Grand Total HS </t>
  </si>
  <si>
    <t>Main Imports by Harmonised System Codes  in USD: January to June 2020</t>
  </si>
  <si>
    <t>Grand Total HS Imports</t>
  </si>
  <si>
    <t>Main Imports by Harmonised System Codes  in USD: July to December 2020</t>
  </si>
  <si>
    <t>Main Imports by Harmonised System Codes  in USD: January to April 2021</t>
  </si>
  <si>
    <t>Machinery, Boilers  and mechanical appliances; parts thereof</t>
  </si>
  <si>
    <t>Electrical machinery and equipment and parts thereof etc</t>
  </si>
  <si>
    <t>Amount Allotted  in January 2021</t>
  </si>
  <si>
    <t>Amount Allotted  in February 2021</t>
  </si>
  <si>
    <t>Amount Allotted  in March 2021</t>
  </si>
  <si>
    <t>Amount Allotted  in April 2021</t>
  </si>
  <si>
    <t>Source: Reserve Bank of Zimbabwe Weekly Auction Allottment Amounts.</t>
  </si>
  <si>
    <t>Rice</t>
  </si>
  <si>
    <t>Amount of Foreign Exchange Auction Allotment  Results Total January  to April 2021</t>
  </si>
  <si>
    <t>Percent Foreign Exchange Auction  Allottment Results January to April 2021</t>
  </si>
  <si>
    <t>Remittances</t>
  </si>
  <si>
    <t>HS8Total:</t>
  </si>
  <si>
    <t>USDollar Value</t>
  </si>
  <si>
    <t>2017:</t>
  </si>
  <si>
    <t>2018:</t>
  </si>
  <si>
    <t>2019:</t>
  </si>
  <si>
    <t>01:January</t>
  </si>
  <si>
    <t>02:February</t>
  </si>
  <si>
    <t>03:March</t>
  </si>
  <si>
    <t>04:April</t>
  </si>
  <si>
    <t>05:May</t>
  </si>
  <si>
    <t>06:June</t>
  </si>
  <si>
    <t>07:July</t>
  </si>
  <si>
    <t>08:August</t>
  </si>
  <si>
    <t>09:September</t>
  </si>
  <si>
    <t>10:October</t>
  </si>
  <si>
    <t>11:November</t>
  </si>
  <si>
    <t>12:December</t>
  </si>
  <si>
    <t>Other Countries</t>
  </si>
  <si>
    <t>Grand Total</t>
  </si>
  <si>
    <t>Gand Total</t>
  </si>
  <si>
    <t>Main Exports by Country in USD: January to June 2020</t>
  </si>
  <si>
    <t>Main Exports by Country in USD: July to December 2020</t>
  </si>
  <si>
    <t>Main Exports by Country in USD: January to April 2021</t>
  </si>
  <si>
    <t>Main Imports by Country in USD: January to June 2020</t>
  </si>
  <si>
    <t>Main Imports by Country in USD: July to December 2020</t>
  </si>
  <si>
    <t>Main Imports by Country in USD: January to April 2021</t>
  </si>
  <si>
    <t>South Africa</t>
  </si>
  <si>
    <t>China</t>
  </si>
  <si>
    <t>Singapore</t>
  </si>
  <si>
    <t>Mozambique</t>
  </si>
  <si>
    <t>Zambia</t>
  </si>
  <si>
    <t>India</t>
  </si>
  <si>
    <t>Mauritius</t>
  </si>
  <si>
    <t>United Kingdom</t>
  </si>
  <si>
    <t>United Arab Emirates</t>
  </si>
  <si>
    <t>Denmark</t>
  </si>
  <si>
    <t>:United Kingdom</t>
  </si>
  <si>
    <t>Botswana</t>
  </si>
  <si>
    <t>United Republic of Tanzania</t>
  </si>
  <si>
    <t>Netherlands</t>
  </si>
  <si>
    <t>Malawi</t>
  </si>
  <si>
    <t>United States</t>
  </si>
  <si>
    <t>Value</t>
  </si>
  <si>
    <t>%</t>
  </si>
  <si>
    <t>Country</t>
  </si>
  <si>
    <t>Nickel mattes (includes pgms)*</t>
  </si>
  <si>
    <t>* Nickel mattes includes platinum group of minerals</t>
  </si>
  <si>
    <t>Remittances in US$ Million for 2009 to 2020</t>
  </si>
</sst>
</file>

<file path=xl/styles.xml><?xml version="1.0" encoding="utf-8"?>
<styleSheet xmlns="http://schemas.openxmlformats.org/spreadsheetml/2006/main">
  <numFmts count="1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##\ ###\ ###\ ###"/>
    <numFmt numFmtId="167" formatCode="###\ ###\ ###\ ###\ ###\ ##0"/>
    <numFmt numFmtId="168" formatCode="###\ ###\ ###\ ###\ ###\ ###\ ##0"/>
    <numFmt numFmtId="169" formatCode="_(* #,##0.0_);_(* \(#,##0.0\);_(* &quot;-&quot;??_);_(@_)"/>
    <numFmt numFmtId="170" formatCode="_-* #,##0_-;\-* #,##0_-;_-* &quot;-&quot;??_-;_-@_-"/>
    <numFmt numFmtId="171" formatCode="_-* #,##0.0_-;\-* #,##0.0_-;_-* &quot;-&quot;??_-;_-@_-"/>
    <numFmt numFmtId="172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Times New Roman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5" fontId="60" fillId="0" borderId="0" xfId="42" applyNumberFormat="1" applyFont="1" applyAlignment="1">
      <alignment/>
    </xf>
    <xf numFmtId="165" fontId="61" fillId="0" borderId="0" xfId="42" applyNumberFormat="1" applyFont="1" applyAlignment="1">
      <alignment/>
    </xf>
    <xf numFmtId="165" fontId="61" fillId="0" borderId="0" xfId="42" applyNumberFormat="1" applyFont="1" applyAlignment="1">
      <alignment horizontal="right"/>
    </xf>
    <xf numFmtId="165" fontId="62" fillId="0" borderId="0" xfId="42" applyNumberFormat="1" applyFont="1" applyAlignment="1">
      <alignment/>
    </xf>
    <xf numFmtId="166" fontId="62" fillId="0" borderId="0" xfId="42" applyNumberFormat="1" applyFont="1" applyAlignment="1">
      <alignment/>
    </xf>
    <xf numFmtId="166" fontId="62" fillId="0" borderId="0" xfId="42" applyNumberFormat="1" applyFont="1" applyAlignment="1">
      <alignment horizontal="right"/>
    </xf>
    <xf numFmtId="165" fontId="63" fillId="0" borderId="0" xfId="42" applyNumberFormat="1" applyFont="1" applyBorder="1" applyAlignment="1">
      <alignment/>
    </xf>
    <xf numFmtId="165" fontId="64" fillId="0" borderId="0" xfId="42" applyNumberFormat="1" applyFont="1" applyBorder="1" applyAlignment="1">
      <alignment/>
    </xf>
    <xf numFmtId="165" fontId="65" fillId="0" borderId="0" xfId="42" applyNumberFormat="1" applyFont="1" applyBorder="1" applyAlignment="1">
      <alignment/>
    </xf>
    <xf numFmtId="165" fontId="65" fillId="0" borderId="0" xfId="42" applyNumberFormat="1" applyFont="1" applyAlignment="1">
      <alignment/>
    </xf>
    <xf numFmtId="165" fontId="65" fillId="0" borderId="0" xfId="42" applyNumberFormat="1" applyFont="1" applyAlignment="1">
      <alignment horizontal="right"/>
    </xf>
    <xf numFmtId="0" fontId="63" fillId="0" borderId="0" xfId="42" applyNumberFormat="1" applyFont="1" applyBorder="1" applyAlignment="1">
      <alignment/>
    </xf>
    <xf numFmtId="0" fontId="63" fillId="0" borderId="0" xfId="42" applyNumberFormat="1" applyFont="1" applyAlignment="1">
      <alignment/>
    </xf>
    <xf numFmtId="0" fontId="63" fillId="0" borderId="0" xfId="42" applyNumberFormat="1" applyFont="1" applyAlignment="1">
      <alignment horizontal="right"/>
    </xf>
    <xf numFmtId="0" fontId="65" fillId="0" borderId="0" xfId="42" applyNumberFormat="1" applyFont="1" applyAlignment="1">
      <alignment/>
    </xf>
    <xf numFmtId="165" fontId="63" fillId="0" borderId="10" xfId="42" applyNumberFormat="1" applyFont="1" applyBorder="1" applyAlignment="1">
      <alignment horizontal="right"/>
    </xf>
    <xf numFmtId="0" fontId="60" fillId="0" borderId="0" xfId="0" applyFont="1" applyAlignment="1">
      <alignment/>
    </xf>
    <xf numFmtId="165" fontId="12" fillId="0" borderId="11" xfId="42" applyNumberFormat="1" applyFont="1" applyFill="1" applyBorder="1" applyAlignment="1">
      <alignment/>
    </xf>
    <xf numFmtId="165" fontId="12" fillId="0" borderId="11" xfId="42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166" fontId="13" fillId="0" borderId="11" xfId="42" applyNumberFormat="1" applyFont="1" applyFill="1" applyBorder="1" applyAlignment="1">
      <alignment/>
    </xf>
    <xf numFmtId="0" fontId="66" fillId="0" borderId="0" xfId="0" applyFont="1" applyAlignment="1">
      <alignment/>
    </xf>
    <xf numFmtId="0" fontId="11" fillId="0" borderId="11" xfId="42" applyNumberFormat="1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165" fontId="12" fillId="0" borderId="11" xfId="42" applyNumberFormat="1" applyFont="1" applyFill="1" applyBorder="1" applyAlignment="1">
      <alignment horizontal="center"/>
    </xf>
    <xf numFmtId="0" fontId="62" fillId="0" borderId="0" xfId="42" applyNumberFormat="1" applyFont="1" applyAlignment="1">
      <alignment/>
    </xf>
    <xf numFmtId="168" fontId="60" fillId="0" borderId="0" xfId="0" applyNumberFormat="1" applyFont="1" applyAlignment="1">
      <alignment/>
    </xf>
    <xf numFmtId="165" fontId="61" fillId="0" borderId="0" xfId="42" applyNumberFormat="1" applyFont="1" applyFill="1" applyAlignment="1">
      <alignment/>
    </xf>
    <xf numFmtId="165" fontId="63" fillId="0" borderId="0" xfId="42" applyNumberFormat="1" applyFont="1" applyFill="1" applyAlignment="1">
      <alignment/>
    </xf>
    <xf numFmtId="0" fontId="63" fillId="0" borderId="12" xfId="42" applyNumberFormat="1" applyFont="1" applyFill="1" applyBorder="1" applyAlignment="1">
      <alignment/>
    </xf>
    <xf numFmtId="0" fontId="63" fillId="0" borderId="0" xfId="42" applyNumberFormat="1" applyFont="1" applyFill="1" applyAlignment="1">
      <alignment/>
    </xf>
    <xf numFmtId="165" fontId="65" fillId="0" borderId="0" xfId="42" applyNumberFormat="1" applyFont="1" applyFill="1" applyAlignment="1">
      <alignment/>
    </xf>
    <xf numFmtId="0" fontId="66" fillId="0" borderId="11" xfId="0" applyFont="1" applyBorder="1" applyAlignment="1">
      <alignment horizontal="center"/>
    </xf>
    <xf numFmtId="165" fontId="63" fillId="0" borderId="0" xfId="42" applyNumberFormat="1" applyFont="1" applyAlignment="1">
      <alignment vertical="center"/>
    </xf>
    <xf numFmtId="167" fontId="62" fillId="0" borderId="10" xfId="42" applyNumberFormat="1" applyFont="1" applyBorder="1" applyAlignment="1">
      <alignment/>
    </xf>
    <xf numFmtId="167" fontId="60" fillId="0" borderId="13" xfId="42" applyNumberFormat="1" applyFont="1" applyBorder="1" applyAlignment="1">
      <alignment/>
    </xf>
    <xf numFmtId="168" fontId="0" fillId="0" borderId="0" xfId="0" applyNumberFormat="1" applyAlignment="1">
      <alignment/>
    </xf>
    <xf numFmtId="165" fontId="66" fillId="0" borderId="0" xfId="42" applyNumberFormat="1" applyFont="1" applyAlignment="1">
      <alignment/>
    </xf>
    <xf numFmtId="166" fontId="66" fillId="0" borderId="0" xfId="42" applyNumberFormat="1" applyFont="1" applyAlignment="1">
      <alignment/>
    </xf>
    <xf numFmtId="166" fontId="60" fillId="0" borderId="0" xfId="42" applyNumberFormat="1" applyFont="1" applyAlignment="1">
      <alignment/>
    </xf>
    <xf numFmtId="166" fontId="66" fillId="0" borderId="0" xfId="42" applyNumberFormat="1" applyFont="1" applyAlignment="1">
      <alignment horizontal="right"/>
    </xf>
    <xf numFmtId="165" fontId="60" fillId="0" borderId="0" xfId="42" applyNumberFormat="1" applyFont="1" applyAlignment="1">
      <alignment horizontal="right"/>
    </xf>
    <xf numFmtId="166" fontId="66" fillId="0" borderId="0" xfId="0" applyNumberFormat="1" applyFont="1" applyFill="1" applyAlignment="1">
      <alignment/>
    </xf>
    <xf numFmtId="165" fontId="60" fillId="0" borderId="0" xfId="42" applyNumberFormat="1" applyFont="1" applyFill="1" applyAlignment="1">
      <alignment/>
    </xf>
    <xf numFmtId="166" fontId="60" fillId="0" borderId="0" xfId="0" applyNumberFormat="1" applyFont="1" applyFill="1" applyAlignment="1">
      <alignment/>
    </xf>
    <xf numFmtId="167" fontId="66" fillId="0" borderId="10" xfId="42" applyNumberFormat="1" applyFont="1" applyBorder="1" applyAlignment="1">
      <alignment/>
    </xf>
    <xf numFmtId="165" fontId="67" fillId="0" borderId="0" xfId="42" applyNumberFormat="1" applyFont="1" applyAlignment="1">
      <alignment/>
    </xf>
    <xf numFmtId="165" fontId="15" fillId="0" borderId="14" xfId="42" applyNumberFormat="1" applyFont="1" applyFill="1" applyBorder="1" applyAlignment="1">
      <alignment horizontal="right"/>
    </xf>
    <xf numFmtId="165" fontId="15" fillId="0" borderId="14" xfId="42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 vertical="center"/>
    </xf>
    <xf numFmtId="167" fontId="66" fillId="0" borderId="0" xfId="0" applyNumberFormat="1" applyFont="1" applyAlignment="1">
      <alignment/>
    </xf>
    <xf numFmtId="167" fontId="58" fillId="0" borderId="0" xfId="0" applyNumberFormat="1" applyFont="1" applyAlignment="1">
      <alignment/>
    </xf>
    <xf numFmtId="167" fontId="68" fillId="0" borderId="10" xfId="0" applyNumberFormat="1" applyFont="1" applyBorder="1" applyAlignment="1">
      <alignment horizontal="right"/>
    </xf>
    <xf numFmtId="167" fontId="69" fillId="0" borderId="0" xfId="0" applyNumberFormat="1" applyFont="1" applyAlignment="1">
      <alignment/>
    </xf>
    <xf numFmtId="167" fontId="70" fillId="0" borderId="0" xfId="0" applyNumberFormat="1" applyFont="1" applyAlignment="1">
      <alignment/>
    </xf>
    <xf numFmtId="167" fontId="71" fillId="0" borderId="0" xfId="0" applyNumberFormat="1" applyFont="1" applyAlignment="1">
      <alignment/>
    </xf>
    <xf numFmtId="167" fontId="70" fillId="0" borderId="10" xfId="0" applyNumberFormat="1" applyFont="1" applyBorder="1" applyAlignment="1">
      <alignment/>
    </xf>
    <xf numFmtId="167" fontId="70" fillId="0" borderId="0" xfId="0" applyNumberFormat="1" applyFont="1" applyBorder="1" applyAlignment="1">
      <alignment horizontal="center" vertical="center"/>
    </xf>
    <xf numFmtId="167" fontId="70" fillId="0" borderId="0" xfId="0" applyNumberFormat="1" applyFont="1" applyBorder="1" applyAlignment="1">
      <alignment/>
    </xf>
    <xf numFmtId="169" fontId="70" fillId="0" borderId="0" xfId="42" applyNumberFormat="1" applyFont="1" applyBorder="1" applyAlignment="1">
      <alignment/>
    </xf>
    <xf numFmtId="0" fontId="60" fillId="0" borderId="0" xfId="0" applyFont="1" applyAlignment="1">
      <alignment horizontal="center" vertical="center"/>
    </xf>
    <xf numFmtId="169" fontId="60" fillId="0" borderId="0" xfId="42" applyNumberFormat="1" applyFont="1" applyAlignment="1">
      <alignment/>
    </xf>
    <xf numFmtId="0" fontId="58" fillId="0" borderId="0" xfId="0" applyFont="1" applyAlignment="1">
      <alignment horizontal="center" vertical="center"/>
    </xf>
    <xf numFmtId="169" fontId="58" fillId="0" borderId="0" xfId="42" applyNumberFormat="1" applyFont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15" fontId="70" fillId="0" borderId="0" xfId="0" applyNumberFormat="1" applyFont="1" applyAlignment="1">
      <alignment/>
    </xf>
    <xf numFmtId="0" fontId="70" fillId="0" borderId="11" xfId="0" applyFont="1" applyBorder="1" applyAlignment="1">
      <alignment vertical="top"/>
    </xf>
    <xf numFmtId="17" fontId="70" fillId="0" borderId="11" xfId="0" applyNumberFormat="1" applyFont="1" applyBorder="1" applyAlignment="1">
      <alignment vertical="top" wrapText="1"/>
    </xf>
    <xf numFmtId="0" fontId="71" fillId="0" borderId="11" xfId="0" applyFont="1" applyBorder="1" applyAlignment="1">
      <alignment/>
    </xf>
    <xf numFmtId="0" fontId="70" fillId="0" borderId="11" xfId="0" applyFont="1" applyBorder="1" applyAlignment="1">
      <alignment/>
    </xf>
    <xf numFmtId="170" fontId="71" fillId="0" borderId="0" xfId="42" applyNumberFormat="1" applyFont="1" applyBorder="1" applyAlignment="1">
      <alignment/>
    </xf>
    <xf numFmtId="171" fontId="71" fillId="0" borderId="11" xfId="42" applyNumberFormat="1" applyFont="1" applyBorder="1" applyAlignment="1">
      <alignment/>
    </xf>
    <xf numFmtId="0" fontId="0" fillId="0" borderId="0" xfId="0" applyAlignment="1">
      <alignment wrapText="1"/>
    </xf>
    <xf numFmtId="167" fontId="66" fillId="0" borderId="0" xfId="0" applyNumberFormat="1" applyFont="1" applyAlignment="1">
      <alignment/>
    </xf>
    <xf numFmtId="171" fontId="70" fillId="0" borderId="11" xfId="42" applyNumberFormat="1" applyFont="1" applyBorder="1" applyAlignment="1">
      <alignment/>
    </xf>
    <xf numFmtId="0" fontId="62" fillId="0" borderId="0" xfId="56" applyFont="1" applyBorder="1" applyAlignment="1">
      <alignment horizontal="left"/>
      <protection/>
    </xf>
    <xf numFmtId="0" fontId="62" fillId="0" borderId="0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5" fillId="0" borderId="0" xfId="56" applyFont="1" applyBorder="1">
      <alignment/>
      <protection/>
    </xf>
    <xf numFmtId="0" fontId="68" fillId="0" borderId="0" xfId="56" applyFont="1" applyBorder="1" applyAlignment="1">
      <alignment horizontal="left"/>
      <protection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7" fontId="73" fillId="0" borderId="0" xfId="0" applyNumberFormat="1" applyFont="1" applyAlignment="1">
      <alignment/>
    </xf>
    <xf numFmtId="167" fontId="56" fillId="0" borderId="10" xfId="0" applyNumberFormat="1" applyFont="1" applyBorder="1" applyAlignment="1">
      <alignment/>
    </xf>
    <xf numFmtId="167" fontId="56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167" fontId="0" fillId="0" borderId="10" xfId="0" applyNumberFormat="1" applyBorder="1" applyAlignment="1">
      <alignment/>
    </xf>
    <xf numFmtId="167" fontId="56" fillId="0" borderId="0" xfId="0" applyNumberFormat="1" applyFont="1" applyBorder="1" applyAlignment="1">
      <alignment/>
    </xf>
    <xf numFmtId="167" fontId="56" fillId="0" borderId="10" xfId="0" applyNumberFormat="1" applyFont="1" applyBorder="1" applyAlignment="1">
      <alignment horizontal="right"/>
    </xf>
    <xf numFmtId="169" fontId="56" fillId="0" borderId="0" xfId="42" applyNumberFormat="1" applyFont="1" applyAlignment="1">
      <alignment/>
    </xf>
    <xf numFmtId="169" fontId="0" fillId="0" borderId="10" xfId="42" applyNumberFormat="1" applyFont="1" applyBorder="1" applyAlignment="1">
      <alignment/>
    </xf>
    <xf numFmtId="169" fontId="56" fillId="0" borderId="10" xfId="42" applyNumberFormat="1" applyFont="1" applyBorder="1" applyAlignment="1">
      <alignment/>
    </xf>
    <xf numFmtId="22" fontId="22" fillId="0" borderId="11" xfId="55" applyNumberFormat="1" applyFont="1" applyBorder="1" applyAlignment="1">
      <alignment horizontal="left" wrapText="1"/>
      <protection/>
    </xf>
    <xf numFmtId="0" fontId="70" fillId="0" borderId="11" xfId="56" applyFont="1" applyBorder="1" applyAlignment="1">
      <alignment horizontal="right"/>
      <protection/>
    </xf>
    <xf numFmtId="172" fontId="71" fillId="0" borderId="11" xfId="56" applyNumberFormat="1" applyFont="1" applyFill="1" applyBorder="1" applyAlignment="1">
      <alignment horizontal="right" vertical="center"/>
      <protection/>
    </xf>
    <xf numFmtId="172" fontId="71" fillId="0" borderId="11" xfId="56" applyNumberFormat="1" applyFont="1" applyFill="1" applyBorder="1" applyAlignment="1">
      <alignment vertical="top"/>
      <protection/>
    </xf>
    <xf numFmtId="0" fontId="68" fillId="0" borderId="11" xfId="0" applyFont="1" applyBorder="1" applyAlignment="1">
      <alignment horizontal="right"/>
    </xf>
    <xf numFmtId="0" fontId="68" fillId="0" borderId="13" xfId="0" applyFont="1" applyBorder="1" applyAlignment="1">
      <alignment horizontal="right"/>
    </xf>
    <xf numFmtId="0" fontId="71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169" fontId="71" fillId="0" borderId="17" xfId="42" applyNumberFormat="1" applyFont="1" applyBorder="1" applyAlignment="1">
      <alignment/>
    </xf>
    <xf numFmtId="169" fontId="70" fillId="0" borderId="17" xfId="42" applyNumberFormat="1" applyFont="1" applyBorder="1" applyAlignment="1">
      <alignment/>
    </xf>
    <xf numFmtId="169" fontId="70" fillId="0" borderId="13" xfId="42" applyNumberFormat="1" applyFont="1" applyBorder="1" applyAlignment="1">
      <alignment/>
    </xf>
    <xf numFmtId="0" fontId="71" fillId="0" borderId="18" xfId="0" applyFont="1" applyBorder="1" applyAlignment="1">
      <alignment/>
    </xf>
    <xf numFmtId="0" fontId="70" fillId="0" borderId="18" xfId="0" applyFont="1" applyBorder="1" applyAlignment="1">
      <alignment/>
    </xf>
    <xf numFmtId="167" fontId="68" fillId="0" borderId="11" xfId="0" applyNumberFormat="1" applyFont="1" applyBorder="1" applyAlignment="1">
      <alignment horizontal="right"/>
    </xf>
    <xf numFmtId="167" fontId="70" fillId="0" borderId="19" xfId="0" applyNumberFormat="1" applyFont="1" applyBorder="1" applyAlignment="1">
      <alignment horizontal="center" vertical="center"/>
    </xf>
    <xf numFmtId="167" fontId="71" fillId="0" borderId="18" xfId="0" applyNumberFormat="1" applyFont="1" applyBorder="1" applyAlignment="1">
      <alignment horizontal="center" vertical="center"/>
    </xf>
    <xf numFmtId="167" fontId="70" fillId="0" borderId="18" xfId="0" applyNumberFormat="1" applyFont="1" applyBorder="1" applyAlignment="1">
      <alignment horizontal="center" vertical="center"/>
    </xf>
    <xf numFmtId="167" fontId="70" fillId="0" borderId="11" xfId="0" applyNumberFormat="1" applyFont="1" applyBorder="1" applyAlignment="1">
      <alignment horizontal="center" vertical="center"/>
    </xf>
    <xf numFmtId="167" fontId="70" fillId="0" borderId="19" xfId="0" applyNumberFormat="1" applyFont="1" applyBorder="1" applyAlignment="1">
      <alignment/>
    </xf>
    <xf numFmtId="167" fontId="71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67" fontId="70" fillId="0" borderId="18" xfId="0" applyNumberFormat="1" applyFont="1" applyBorder="1" applyAlignment="1">
      <alignment wrapText="1"/>
    </xf>
    <xf numFmtId="167" fontId="70" fillId="0" borderId="18" xfId="0" applyNumberFormat="1" applyFont="1" applyBorder="1" applyAlignment="1">
      <alignment/>
    </xf>
    <xf numFmtId="167" fontId="70" fillId="0" borderId="11" xfId="0" applyNumberFormat="1" applyFont="1" applyBorder="1" applyAlignment="1">
      <alignment/>
    </xf>
    <xf numFmtId="167" fontId="68" fillId="0" borderId="13" xfId="0" applyNumberFormat="1" applyFont="1" applyBorder="1" applyAlignment="1">
      <alignment horizontal="right"/>
    </xf>
    <xf numFmtId="167" fontId="71" fillId="0" borderId="18" xfId="0" applyNumberFormat="1" applyFont="1" applyBorder="1" applyAlignment="1">
      <alignment wrapText="1"/>
    </xf>
    <xf numFmtId="0" fontId="56" fillId="0" borderId="18" xfId="0" applyFont="1" applyBorder="1" applyAlignment="1">
      <alignment wrapText="1"/>
    </xf>
    <xf numFmtId="167" fontId="70" fillId="0" borderId="11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56" fillId="0" borderId="11" xfId="0" applyNumberFormat="1" applyFont="1" applyBorder="1" applyAlignment="1">
      <alignment/>
    </xf>
    <xf numFmtId="167" fontId="56" fillId="0" borderId="11" xfId="0" applyNumberFormat="1" applyFont="1" applyBorder="1" applyAlignment="1">
      <alignment horizontal="right"/>
    </xf>
    <xf numFmtId="167" fontId="56" fillId="0" borderId="13" xfId="0" applyNumberFormat="1" applyFont="1" applyBorder="1" applyAlignment="1">
      <alignment/>
    </xf>
    <xf numFmtId="167" fontId="0" fillId="0" borderId="18" xfId="0" applyNumberFormat="1" applyBorder="1" applyAlignment="1">
      <alignment/>
    </xf>
    <xf numFmtId="167" fontId="56" fillId="0" borderId="18" xfId="0" applyNumberFormat="1" applyFont="1" applyBorder="1" applyAlignment="1">
      <alignment/>
    </xf>
    <xf numFmtId="169" fontId="0" fillId="0" borderId="17" xfId="42" applyNumberFormat="1" applyFont="1" applyBorder="1" applyAlignment="1">
      <alignment/>
    </xf>
    <xf numFmtId="169" fontId="56" fillId="0" borderId="17" xfId="42" applyNumberFormat="1" applyFont="1" applyBorder="1" applyAlignment="1">
      <alignment/>
    </xf>
    <xf numFmtId="169" fontId="0" fillId="0" borderId="13" xfId="42" applyNumberFormat="1" applyFont="1" applyBorder="1" applyAlignment="1">
      <alignment/>
    </xf>
    <xf numFmtId="169" fontId="0" fillId="0" borderId="20" xfId="42" applyNumberFormat="1" applyFont="1" applyBorder="1" applyAlignment="1">
      <alignment/>
    </xf>
    <xf numFmtId="167" fontId="56" fillId="0" borderId="16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9" fontId="0" fillId="0" borderId="19" xfId="42" applyNumberFormat="1" applyFont="1" applyBorder="1" applyAlignment="1">
      <alignment/>
    </xf>
    <xf numFmtId="169" fontId="0" fillId="0" borderId="18" xfId="42" applyNumberFormat="1" applyFont="1" applyBorder="1" applyAlignment="1">
      <alignment/>
    </xf>
    <xf numFmtId="169" fontId="56" fillId="0" borderId="18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167" fontId="56" fillId="0" borderId="13" xfId="0" applyNumberFormat="1" applyFont="1" applyBorder="1" applyAlignment="1">
      <alignment horizontal="right"/>
    </xf>
    <xf numFmtId="169" fontId="56" fillId="0" borderId="11" xfId="42" applyNumberFormat="1" applyFont="1" applyBorder="1" applyAlignment="1">
      <alignment/>
    </xf>
    <xf numFmtId="165" fontId="15" fillId="0" borderId="11" xfId="42" applyNumberFormat="1" applyFont="1" applyFill="1" applyBorder="1" applyAlignment="1">
      <alignment/>
    </xf>
    <xf numFmtId="165" fontId="66" fillId="0" borderId="18" xfId="42" applyNumberFormat="1" applyFont="1" applyFill="1" applyBorder="1" applyAlignment="1">
      <alignment/>
    </xf>
    <xf numFmtId="165" fontId="60" fillId="0" borderId="18" xfId="42" applyNumberFormat="1" applyFont="1" applyFill="1" applyBorder="1" applyAlignment="1">
      <alignment/>
    </xf>
    <xf numFmtId="166" fontId="66" fillId="0" borderId="11" xfId="0" applyNumberFormat="1" applyFont="1" applyFill="1" applyBorder="1" applyAlignment="1">
      <alignment/>
    </xf>
    <xf numFmtId="165" fontId="15" fillId="0" borderId="10" xfId="42" applyNumberFormat="1" applyFont="1" applyFill="1" applyBorder="1" applyAlignment="1">
      <alignment horizontal="right"/>
    </xf>
    <xf numFmtId="165" fontId="15" fillId="0" borderId="11" xfId="42" applyNumberFormat="1" applyFont="1" applyFill="1" applyBorder="1" applyAlignment="1">
      <alignment horizontal="right"/>
    </xf>
    <xf numFmtId="166" fontId="66" fillId="0" borderId="18" xfId="0" applyNumberFormat="1" applyFont="1" applyFill="1" applyBorder="1" applyAlignment="1">
      <alignment/>
    </xf>
    <xf numFmtId="166" fontId="60" fillId="0" borderId="18" xfId="0" applyNumberFormat="1" applyFont="1" applyFill="1" applyBorder="1" applyAlignment="1">
      <alignment/>
    </xf>
    <xf numFmtId="167" fontId="66" fillId="0" borderId="11" xfId="42" applyNumberFormat="1" applyFont="1" applyBorder="1" applyAlignment="1">
      <alignment/>
    </xf>
    <xf numFmtId="165" fontId="63" fillId="0" borderId="11" xfId="42" applyNumberFormat="1" applyFont="1" applyBorder="1" applyAlignment="1">
      <alignment/>
    </xf>
    <xf numFmtId="165" fontId="66" fillId="0" borderId="18" xfId="42" applyNumberFormat="1" applyFont="1" applyBorder="1" applyAlignment="1">
      <alignment/>
    </xf>
    <xf numFmtId="165" fontId="60" fillId="0" borderId="18" xfId="42" applyNumberFormat="1" applyFont="1" applyBorder="1" applyAlignment="1">
      <alignment/>
    </xf>
    <xf numFmtId="165" fontId="62" fillId="0" borderId="11" xfId="42" applyNumberFormat="1" applyFont="1" applyBorder="1" applyAlignment="1">
      <alignment/>
    </xf>
    <xf numFmtId="165" fontId="63" fillId="0" borderId="11" xfId="42" applyNumberFormat="1" applyFont="1" applyBorder="1" applyAlignment="1">
      <alignment horizontal="right"/>
    </xf>
    <xf numFmtId="166" fontId="66" fillId="0" borderId="18" xfId="42" applyNumberFormat="1" applyFont="1" applyBorder="1" applyAlignment="1">
      <alignment/>
    </xf>
    <xf numFmtId="166" fontId="60" fillId="0" borderId="18" xfId="42" applyNumberFormat="1" applyFont="1" applyBorder="1" applyAlignment="1">
      <alignment/>
    </xf>
    <xf numFmtId="167" fontId="62" fillId="0" borderId="11" xfId="42" applyNumberFormat="1" applyFont="1" applyBorder="1" applyAlignment="1">
      <alignment/>
    </xf>
    <xf numFmtId="0" fontId="60" fillId="0" borderId="18" xfId="42" applyNumberFormat="1" applyFont="1" applyBorder="1" applyAlignment="1">
      <alignment/>
    </xf>
    <xf numFmtId="169" fontId="71" fillId="0" borderId="18" xfId="42" applyNumberFormat="1" applyFont="1" applyBorder="1" applyAlignment="1">
      <alignment/>
    </xf>
    <xf numFmtId="169" fontId="70" fillId="0" borderId="18" xfId="42" applyNumberFormat="1" applyFont="1" applyBorder="1" applyAlignment="1">
      <alignment/>
    </xf>
    <xf numFmtId="169" fontId="70" fillId="0" borderId="11" xfId="42" applyNumberFormat="1" applyFont="1" applyBorder="1" applyAlignment="1">
      <alignment/>
    </xf>
    <xf numFmtId="167" fontId="72" fillId="0" borderId="18" xfId="0" applyNumberFormat="1" applyFont="1" applyBorder="1" applyAlignment="1">
      <alignment/>
    </xf>
    <xf numFmtId="168" fontId="71" fillId="0" borderId="11" xfId="42" applyNumberFormat="1" applyFont="1" applyBorder="1" applyAlignment="1">
      <alignment/>
    </xf>
    <xf numFmtId="168" fontId="70" fillId="0" borderId="11" xfId="42" applyNumberFormat="1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167" fontId="68" fillId="0" borderId="16" xfId="0" applyNumberFormat="1" applyFont="1" applyBorder="1" applyAlignment="1">
      <alignment horizontal="left"/>
    </xf>
    <xf numFmtId="167" fontId="68" fillId="0" borderId="11" xfId="0" applyNumberFormat="1" applyFont="1" applyBorder="1" applyAlignment="1">
      <alignment horizontal="left"/>
    </xf>
    <xf numFmtId="167" fontId="74" fillId="0" borderId="11" xfId="0" applyNumberFormat="1" applyFont="1" applyBorder="1" applyAlignment="1">
      <alignment horizontal="center"/>
    </xf>
    <xf numFmtId="167" fontId="68" fillId="0" borderId="11" xfId="0" applyNumberFormat="1" applyFont="1" applyBorder="1" applyAlignment="1">
      <alignment/>
    </xf>
    <xf numFmtId="167" fontId="74" fillId="0" borderId="13" xfId="0" applyNumberFormat="1" applyFont="1" applyBorder="1" applyAlignment="1">
      <alignment horizontal="center"/>
    </xf>
    <xf numFmtId="167" fontId="56" fillId="0" borderId="11" xfId="0" applyNumberFormat="1" applyFont="1" applyBorder="1" applyAlignment="1">
      <alignment horizontal="left"/>
    </xf>
    <xf numFmtId="167" fontId="56" fillId="0" borderId="11" xfId="0" applyNumberFormat="1" applyFont="1" applyBorder="1" applyAlignment="1">
      <alignment horizontal="center"/>
    </xf>
    <xf numFmtId="167" fontId="5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Monthly Summary of External Trade January 2019 to April 2021</a:t>
            </a:r>
          </a:p>
        </c:rich>
      </c:tx>
      <c:layout>
        <c:manualLayout>
          <c:xMode val="factor"/>
          <c:yMode val="factor"/>
          <c:x val="-0.030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"/>
          <c:y val="0.0915"/>
          <c:w val="0.7625"/>
          <c:h val="0.89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Summary!$E$3</c:f>
              <c:strCache>
                <c:ptCount val="1"/>
                <c:pt idx="0">
                  <c:v>Total Exports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Summary!$B$28:$B$55</c:f>
              <c:strCache/>
            </c:strRef>
          </c:cat>
          <c:val>
            <c:numRef>
              <c:f>Summary!$E$28:$E$55</c:f>
              <c:numCache/>
            </c:numRef>
          </c:val>
        </c:ser>
        <c:ser>
          <c:idx val="4"/>
          <c:order val="1"/>
          <c:tx>
            <c:strRef>
              <c:f>Summary!$F$3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Summary!$B$28:$B$55</c:f>
              <c:strCache/>
            </c:strRef>
          </c:cat>
          <c:val>
            <c:numRef>
              <c:f>Summary!$F$28:$F$55</c:f>
              <c:numCache/>
            </c:numRef>
          </c:val>
        </c:ser>
        <c:axId val="41771012"/>
        <c:axId val="65003765"/>
      </c:barChart>
      <c:lineChart>
        <c:grouping val="standard"/>
        <c:varyColors val="0"/>
        <c:ser>
          <c:idx val="1"/>
          <c:order val="2"/>
          <c:tx>
            <c:strRef>
              <c:f>Summary!$G$3</c:f>
              <c:strCache>
                <c:ptCount val="1"/>
                <c:pt idx="0">
                  <c:v>Trade Balance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Summary!$B$28:$B$55</c:f>
              <c:strCache/>
            </c:strRef>
          </c:cat>
          <c:val>
            <c:numRef>
              <c:f>Summary!$G$28:$G$55</c:f>
              <c:numCache/>
            </c:numRef>
          </c:val>
          <c:smooth val="0"/>
        </c:ser>
        <c:axId val="41771012"/>
        <c:axId val="65003765"/>
      </c:lineChart>
      <c:catAx>
        <c:axId val="41771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003765"/>
        <c:crosses val="autoZero"/>
        <c:auto val="1"/>
        <c:lblOffset val="100"/>
        <c:tickLblSkip val="1"/>
        <c:noMultiLvlLbl val="0"/>
      </c:catAx>
      <c:valAx>
        <c:axId val="65003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77101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85"/>
                <c:y val="0.017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7015"/>
          <c:w val="0.14225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Remittances in US$ Million for 2009 to 2020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35"/>
          <c:w val="0.9785"/>
          <c:h val="0.8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Remittances!$A$4</c:f>
              <c:strCache>
                <c:ptCount val="1"/>
                <c:pt idx="0">
                  <c:v>Remittances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Remittances!$B$3:$M$3</c:f>
              <c:numCache/>
            </c:numRef>
          </c:cat>
          <c:val>
            <c:numRef>
              <c:f>Remittances!$B$4:$M$4</c:f>
              <c:numCache/>
            </c:numRef>
          </c:val>
          <c:shape val="box"/>
        </c:ser>
        <c:shape val="box"/>
        <c:axId val="5806690"/>
        <c:axId val="18663771"/>
      </c:bar3DChart>
      <c:catAx>
        <c:axId val="5806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63771"/>
        <c:crosses val="autoZero"/>
        <c:auto val="1"/>
        <c:lblOffset val="100"/>
        <c:tickLblSkip val="1"/>
        <c:noMultiLvlLbl val="0"/>
      </c:catAx>
      <c:valAx>
        <c:axId val="18663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66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6</xdr:col>
      <xdr:colOff>2400300</xdr:colOff>
      <xdr:row>78</xdr:row>
      <xdr:rowOff>57150</xdr:rowOff>
    </xdr:to>
    <xdr:graphicFrame>
      <xdr:nvGraphicFramePr>
        <xdr:cNvPr id="1" name="Chart 2"/>
        <xdr:cNvGraphicFramePr/>
      </xdr:nvGraphicFramePr>
      <xdr:xfrm>
        <a:off x="0" y="8801100"/>
        <a:ext cx="162591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142875</xdr:rowOff>
    </xdr:from>
    <xdr:to>
      <xdr:col>12</xdr:col>
      <xdr:colOff>523875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9050" y="962025"/>
        <a:ext cx="8048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view="pageLayout" workbookViewId="0" topLeftCell="D28">
      <selection activeCell="H80" sqref="H80"/>
    </sheetView>
  </sheetViews>
  <sheetFormatPr defaultColWidth="9.140625" defaultRowHeight="15"/>
  <cols>
    <col min="1" max="1" width="19.421875" style="1" customWidth="1"/>
    <col min="2" max="2" width="34.7109375" style="1" customWidth="1"/>
    <col min="3" max="7" width="38.421875" style="1" customWidth="1"/>
    <col min="8" max="8" width="20.8515625" style="1" customWidth="1"/>
    <col min="9" max="16384" width="9.140625" style="1" customWidth="1"/>
  </cols>
  <sheetData>
    <row r="1" ht="17.25" customHeight="1">
      <c r="A1" s="36" t="s">
        <v>51</v>
      </c>
    </row>
    <row r="2" ht="25.5" customHeight="1">
      <c r="A2" s="36"/>
    </row>
    <row r="3" spans="1:7" s="22" customFormat="1" ht="21.75" customHeight="1">
      <c r="A3" s="27" t="s">
        <v>49</v>
      </c>
      <c r="B3" s="20" t="s">
        <v>42</v>
      </c>
      <c r="C3" s="21" t="s">
        <v>32</v>
      </c>
      <c r="D3" s="21" t="s">
        <v>39</v>
      </c>
      <c r="E3" s="21" t="s">
        <v>45</v>
      </c>
      <c r="F3" s="21" t="s">
        <v>33</v>
      </c>
      <c r="G3" s="21" t="s">
        <v>36</v>
      </c>
    </row>
    <row r="4" spans="1:8" s="19" customFormat="1" ht="21.75" customHeight="1" hidden="1">
      <c r="A4" s="25">
        <v>2017</v>
      </c>
      <c r="B4" s="23" t="s">
        <v>29</v>
      </c>
      <c r="C4" s="38">
        <v>291564204.88</v>
      </c>
      <c r="D4" s="38">
        <v>714365.14</v>
      </c>
      <c r="E4" s="38">
        <v>292278570.02</v>
      </c>
      <c r="F4" s="38">
        <v>394234861.06</v>
      </c>
      <c r="G4" s="38">
        <f aca="true" t="shared" si="0" ref="G4:G55">E4-F4</f>
        <v>-101956291.04000002</v>
      </c>
      <c r="H4" s="3"/>
    </row>
    <row r="5" spans="1:8" s="19" customFormat="1" ht="21.75" customHeight="1" hidden="1">
      <c r="A5" s="26"/>
      <c r="B5" s="23" t="s">
        <v>30</v>
      </c>
      <c r="C5" s="38">
        <v>287500718.52</v>
      </c>
      <c r="D5" s="38">
        <v>3163236.64</v>
      </c>
      <c r="E5" s="38">
        <v>290663955.16</v>
      </c>
      <c r="F5" s="38">
        <v>432748688.378</v>
      </c>
      <c r="G5" s="38">
        <f t="shared" si="0"/>
        <v>-142084733.218</v>
      </c>
      <c r="H5" s="3"/>
    </row>
    <row r="6" spans="1:8" s="19" customFormat="1" ht="21.75" customHeight="1" hidden="1">
      <c r="A6" s="25"/>
      <c r="B6" s="23" t="s">
        <v>31</v>
      </c>
      <c r="C6" s="38">
        <v>264649774.5</v>
      </c>
      <c r="D6" s="38">
        <v>1602588.14</v>
      </c>
      <c r="E6" s="38">
        <v>266252362.64</v>
      </c>
      <c r="F6" s="38">
        <v>469698833.7</v>
      </c>
      <c r="G6" s="38">
        <f t="shared" si="0"/>
        <v>-203446471.06</v>
      </c>
      <c r="H6" s="3"/>
    </row>
    <row r="7" spans="1:8" s="19" customFormat="1" ht="21.75" customHeight="1" hidden="1">
      <c r="A7" s="25"/>
      <c r="B7" s="23" t="s">
        <v>35</v>
      </c>
      <c r="C7" s="38">
        <v>224129490.24</v>
      </c>
      <c r="D7" s="38">
        <v>1700451.36</v>
      </c>
      <c r="E7" s="38">
        <v>225829941.6</v>
      </c>
      <c r="F7" s="38">
        <v>412201760.72</v>
      </c>
      <c r="G7" s="38">
        <f t="shared" si="0"/>
        <v>-186371819.12000003</v>
      </c>
      <c r="H7" s="3"/>
    </row>
    <row r="8" spans="1:8" s="19" customFormat="1" ht="21.75" customHeight="1" hidden="1">
      <c r="A8" s="25"/>
      <c r="B8" s="23" t="s">
        <v>37</v>
      </c>
      <c r="C8" s="38">
        <v>267023119.6</v>
      </c>
      <c r="D8" s="38">
        <v>1606501.97</v>
      </c>
      <c r="E8" s="38">
        <v>268629621.57</v>
      </c>
      <c r="F8" s="38">
        <v>476340953.19</v>
      </c>
      <c r="G8" s="38">
        <f t="shared" si="0"/>
        <v>-207711331.62</v>
      </c>
      <c r="H8" s="3"/>
    </row>
    <row r="9" spans="1:8" s="19" customFormat="1" ht="21.75" customHeight="1" hidden="1">
      <c r="A9" s="25"/>
      <c r="B9" s="23" t="s">
        <v>38</v>
      </c>
      <c r="C9" s="38">
        <v>264302999.23</v>
      </c>
      <c r="D9" s="38">
        <v>203181.56</v>
      </c>
      <c r="E9" s="38">
        <v>264506180.79</v>
      </c>
      <c r="F9" s="38">
        <v>513545720.68</v>
      </c>
      <c r="G9" s="38">
        <f t="shared" si="0"/>
        <v>-249039539.89000002</v>
      </c>
      <c r="H9" s="3"/>
    </row>
    <row r="10" spans="1:8" s="19" customFormat="1" ht="21.75" customHeight="1" hidden="1">
      <c r="A10" s="25"/>
      <c r="B10" s="23" t="s">
        <v>40</v>
      </c>
      <c r="C10" s="38">
        <v>261599904.2</v>
      </c>
      <c r="D10" s="38">
        <v>360974.68</v>
      </c>
      <c r="E10" s="38">
        <v>261960878.88</v>
      </c>
      <c r="F10" s="38">
        <v>498551921.44</v>
      </c>
      <c r="G10" s="38">
        <f t="shared" si="0"/>
        <v>-236591042.56</v>
      </c>
      <c r="H10" s="3"/>
    </row>
    <row r="11" spans="1:8" s="19" customFormat="1" ht="21.75" customHeight="1" hidden="1">
      <c r="A11" s="25"/>
      <c r="B11" s="23" t="s">
        <v>41</v>
      </c>
      <c r="C11" s="38">
        <v>354432340.97</v>
      </c>
      <c r="D11" s="38">
        <v>2039824.45</v>
      </c>
      <c r="E11" s="38">
        <v>356472165.42</v>
      </c>
      <c r="F11" s="38">
        <v>464972081.99</v>
      </c>
      <c r="G11" s="38">
        <f t="shared" si="0"/>
        <v>-108499916.57</v>
      </c>
      <c r="H11" s="3"/>
    </row>
    <row r="12" spans="1:7" s="19" customFormat="1" ht="21.75" customHeight="1" hidden="1">
      <c r="A12" s="25"/>
      <c r="B12" s="23" t="s">
        <v>43</v>
      </c>
      <c r="C12" s="38">
        <v>307220654.79</v>
      </c>
      <c r="D12" s="38">
        <v>17593021.6</v>
      </c>
      <c r="E12" s="38">
        <v>324813676.39</v>
      </c>
      <c r="F12" s="38">
        <v>457898390.04</v>
      </c>
      <c r="G12" s="38">
        <f t="shared" si="0"/>
        <v>-133084713.65000004</v>
      </c>
    </row>
    <row r="13" spans="1:7" s="19" customFormat="1" ht="21.75" customHeight="1" hidden="1">
      <c r="A13" s="25"/>
      <c r="B13" s="23" t="s">
        <v>44</v>
      </c>
      <c r="C13" s="38">
        <v>349158158.195</v>
      </c>
      <c r="D13" s="38">
        <v>3646210.6</v>
      </c>
      <c r="E13" s="38">
        <v>352804368.795</v>
      </c>
      <c r="F13" s="38">
        <v>491588757.4</v>
      </c>
      <c r="G13" s="38">
        <f t="shared" si="0"/>
        <v>-138784388.60499996</v>
      </c>
    </row>
    <row r="14" spans="1:7" s="19" customFormat="1" ht="21.75" customHeight="1" hidden="1">
      <c r="A14" s="25"/>
      <c r="B14" s="23" t="s">
        <v>46</v>
      </c>
      <c r="C14" s="38">
        <v>575979197.02</v>
      </c>
      <c r="D14" s="38">
        <v>1865286.92</v>
      </c>
      <c r="E14" s="38">
        <v>577844483.94</v>
      </c>
      <c r="F14" s="38">
        <v>507161603.75</v>
      </c>
      <c r="G14" s="38">
        <f t="shared" si="0"/>
        <v>70682880.19000006</v>
      </c>
    </row>
    <row r="15" spans="1:7" s="19" customFormat="1" ht="21.75" customHeight="1" hidden="1">
      <c r="A15" s="25"/>
      <c r="B15" s="23" t="s">
        <v>47</v>
      </c>
      <c r="C15" s="38"/>
      <c r="D15" s="38"/>
      <c r="E15" s="38"/>
      <c r="F15" s="38"/>
      <c r="G15" s="38"/>
    </row>
    <row r="16" spans="1:7" s="19" customFormat="1" ht="21.75" customHeight="1" hidden="1">
      <c r="A16" s="25">
        <v>2018</v>
      </c>
      <c r="B16" s="23" t="s">
        <v>29</v>
      </c>
      <c r="C16" s="38"/>
      <c r="D16" s="38"/>
      <c r="E16" s="38"/>
      <c r="F16" s="38"/>
      <c r="G16" s="38"/>
    </row>
    <row r="17" spans="1:7" s="19" customFormat="1" ht="21.75" customHeight="1" hidden="1">
      <c r="A17" s="26"/>
      <c r="B17" s="23" t="s">
        <v>30</v>
      </c>
      <c r="C17" s="38">
        <v>344469218.11</v>
      </c>
      <c r="D17" s="38">
        <v>1855176.7</v>
      </c>
      <c r="E17" s="38">
        <v>346324394.81</v>
      </c>
      <c r="F17" s="38">
        <v>595661049.3</v>
      </c>
      <c r="G17" s="38">
        <f t="shared" si="0"/>
        <v>-249336654.48999995</v>
      </c>
    </row>
    <row r="18" spans="1:7" s="19" customFormat="1" ht="21.75" customHeight="1" hidden="1">
      <c r="A18" s="26"/>
      <c r="B18" s="23" t="s">
        <v>31</v>
      </c>
      <c r="C18" s="38">
        <v>284150749.35</v>
      </c>
      <c r="D18" s="38">
        <v>4407535.99</v>
      </c>
      <c r="E18" s="38">
        <v>288558285.34</v>
      </c>
      <c r="F18" s="38">
        <v>627529437.07</v>
      </c>
      <c r="G18" s="38">
        <f t="shared" si="0"/>
        <v>-338971151.7300001</v>
      </c>
    </row>
    <row r="19" spans="1:7" s="19" customFormat="1" ht="21.75" customHeight="1" hidden="1">
      <c r="A19" s="26"/>
      <c r="B19" s="23" t="s">
        <v>35</v>
      </c>
      <c r="C19" s="38">
        <v>327062860.12</v>
      </c>
      <c r="D19" s="38">
        <v>2558109.8</v>
      </c>
      <c r="E19" s="38">
        <v>329620969.92</v>
      </c>
      <c r="F19" s="38">
        <v>552464936.63</v>
      </c>
      <c r="G19" s="38">
        <f t="shared" si="0"/>
        <v>-222843966.70999998</v>
      </c>
    </row>
    <row r="20" spans="1:7" s="19" customFormat="1" ht="21.75" customHeight="1" hidden="1">
      <c r="A20" s="26"/>
      <c r="B20" s="23" t="s">
        <v>37</v>
      </c>
      <c r="C20" s="38">
        <v>266444487.57</v>
      </c>
      <c r="D20" s="38">
        <v>742261</v>
      </c>
      <c r="E20" s="38">
        <v>267186748.57</v>
      </c>
      <c r="F20" s="38">
        <v>545252284.54</v>
      </c>
      <c r="G20" s="38">
        <f t="shared" si="0"/>
        <v>-278065535.96999997</v>
      </c>
    </row>
    <row r="21" spans="1:7" s="19" customFormat="1" ht="21.75" customHeight="1" hidden="1">
      <c r="A21" s="26"/>
      <c r="B21" s="23" t="s">
        <v>38</v>
      </c>
      <c r="C21" s="38">
        <v>382500115.58</v>
      </c>
      <c r="D21" s="38">
        <v>2169270.62</v>
      </c>
      <c r="E21" s="38">
        <v>384669386.2</v>
      </c>
      <c r="F21" s="38">
        <v>612122971.55</v>
      </c>
      <c r="G21" s="38">
        <f t="shared" si="0"/>
        <v>-227453585.34999996</v>
      </c>
    </row>
    <row r="22" spans="1:7" s="19" customFormat="1" ht="21.75" customHeight="1" hidden="1">
      <c r="A22" s="26"/>
      <c r="B22" s="23" t="s">
        <v>40</v>
      </c>
      <c r="C22" s="38">
        <v>339399692.58</v>
      </c>
      <c r="D22" s="38">
        <v>869493.14</v>
      </c>
      <c r="E22" s="38">
        <v>340269185.72</v>
      </c>
      <c r="F22" s="38">
        <v>574343142.53</v>
      </c>
      <c r="G22" s="38">
        <f t="shared" si="0"/>
        <v>-234073956.80999994</v>
      </c>
    </row>
    <row r="23" spans="1:7" s="19" customFormat="1" ht="21.75" customHeight="1" hidden="1">
      <c r="A23" s="26"/>
      <c r="B23" s="23" t="s">
        <v>41</v>
      </c>
      <c r="C23" s="38">
        <v>449251883.772</v>
      </c>
      <c r="D23" s="38">
        <v>91257.78</v>
      </c>
      <c r="E23" s="38">
        <v>449343141.553</v>
      </c>
      <c r="F23" s="38">
        <v>581194582.49</v>
      </c>
      <c r="G23" s="38">
        <f t="shared" si="0"/>
        <v>-131851440.93700004</v>
      </c>
    </row>
    <row r="24" spans="1:7" s="19" customFormat="1" ht="21.75" customHeight="1" hidden="1">
      <c r="A24" s="26"/>
      <c r="B24" s="23" t="s">
        <v>43</v>
      </c>
      <c r="C24" s="38">
        <v>353011634.51</v>
      </c>
      <c r="D24" s="38">
        <v>1108613.3</v>
      </c>
      <c r="E24" s="38">
        <v>354120247.81</v>
      </c>
      <c r="F24" s="38">
        <v>601655524.24</v>
      </c>
      <c r="G24" s="38">
        <f t="shared" si="0"/>
        <v>-247535276.43</v>
      </c>
    </row>
    <row r="25" spans="1:7" s="19" customFormat="1" ht="21.75" customHeight="1" hidden="1">
      <c r="A25" s="26"/>
      <c r="B25" s="23" t="s">
        <v>44</v>
      </c>
      <c r="C25" s="38">
        <v>441895503.75</v>
      </c>
      <c r="D25" s="38">
        <v>3368085.99</v>
      </c>
      <c r="E25" s="38">
        <v>445263589.74</v>
      </c>
      <c r="F25" s="38">
        <v>612693552.72</v>
      </c>
      <c r="G25" s="38">
        <f t="shared" si="0"/>
        <v>-167429962.98000002</v>
      </c>
    </row>
    <row r="26" spans="1:7" s="19" customFormat="1" ht="21.75" customHeight="1" hidden="1">
      <c r="A26" s="26"/>
      <c r="B26" s="23" t="s">
        <v>46</v>
      </c>
      <c r="C26" s="38">
        <v>465717644.98</v>
      </c>
      <c r="D26" s="38">
        <v>2022066.56</v>
      </c>
      <c r="E26" s="38">
        <v>467739711.54</v>
      </c>
      <c r="F26" s="38">
        <v>618578538.17</v>
      </c>
      <c r="G26" s="38">
        <f t="shared" si="0"/>
        <v>-150838826.62999994</v>
      </c>
    </row>
    <row r="27" spans="1:7" s="19" customFormat="1" ht="21.75" customHeight="1" hidden="1">
      <c r="A27" s="26"/>
      <c r="B27" s="23" t="s">
        <v>47</v>
      </c>
      <c r="C27" s="38">
        <v>363444239.64</v>
      </c>
      <c r="D27" s="38">
        <v>1404912.96</v>
      </c>
      <c r="E27" s="38">
        <v>364849152.6</v>
      </c>
      <c r="F27" s="38">
        <v>533265722.99</v>
      </c>
      <c r="G27" s="38">
        <f t="shared" si="0"/>
        <v>-168416570.39</v>
      </c>
    </row>
    <row r="28" spans="1:7" s="19" customFormat="1" ht="21.75" customHeight="1">
      <c r="A28" s="35">
        <v>2019</v>
      </c>
      <c r="B28" s="23" t="s">
        <v>29</v>
      </c>
      <c r="C28" s="38">
        <v>291529160.14</v>
      </c>
      <c r="D28" s="38">
        <v>1105649.25</v>
      </c>
      <c r="E28" s="38">
        <v>292634809.39</v>
      </c>
      <c r="F28" s="38">
        <v>366435069.32</v>
      </c>
      <c r="G28" s="38">
        <f t="shared" si="0"/>
        <v>-73800259.93</v>
      </c>
    </row>
    <row r="29" spans="1:7" s="19" customFormat="1" ht="21.75" customHeight="1">
      <c r="A29" s="26"/>
      <c r="B29" s="23" t="s">
        <v>30</v>
      </c>
      <c r="C29" s="38">
        <v>349020340.31</v>
      </c>
      <c r="D29" s="38">
        <v>501842.22</v>
      </c>
      <c r="E29" s="38">
        <v>349522182.53</v>
      </c>
      <c r="F29" s="38">
        <v>408110223.08</v>
      </c>
      <c r="G29" s="38">
        <f t="shared" si="0"/>
        <v>-58588040.55000001</v>
      </c>
    </row>
    <row r="30" spans="1:7" s="19" customFormat="1" ht="21.75" customHeight="1">
      <c r="A30" s="26"/>
      <c r="B30" s="23" t="s">
        <v>31</v>
      </c>
      <c r="C30" s="38">
        <v>295212041.021</v>
      </c>
      <c r="D30" s="38">
        <v>673416.958</v>
      </c>
      <c r="E30" s="38">
        <v>295885457.979</v>
      </c>
      <c r="F30" s="38">
        <v>329929400.202</v>
      </c>
      <c r="G30" s="38">
        <f t="shared" si="0"/>
        <v>-34043942.22300005</v>
      </c>
    </row>
    <row r="31" spans="1:7" s="19" customFormat="1" ht="21.75" customHeight="1">
      <c r="A31" s="26"/>
      <c r="B31" s="23" t="s">
        <v>35</v>
      </c>
      <c r="C31" s="38">
        <v>275198831.012</v>
      </c>
      <c r="D31" s="38">
        <v>1775443.836</v>
      </c>
      <c r="E31" s="38">
        <v>276974274.848</v>
      </c>
      <c r="F31" s="38">
        <v>418741206.371</v>
      </c>
      <c r="G31" s="38">
        <f t="shared" si="0"/>
        <v>-141766931.523</v>
      </c>
    </row>
    <row r="32" spans="1:7" s="19" customFormat="1" ht="21.75" customHeight="1">
      <c r="A32" s="26"/>
      <c r="B32" s="23" t="s">
        <v>37</v>
      </c>
      <c r="C32" s="38">
        <v>342350304.346</v>
      </c>
      <c r="D32" s="38">
        <v>835351.864</v>
      </c>
      <c r="E32" s="38">
        <v>343185656.21</v>
      </c>
      <c r="F32" s="38">
        <v>438358607.409</v>
      </c>
      <c r="G32" s="38">
        <f t="shared" si="0"/>
        <v>-95172951.199</v>
      </c>
    </row>
    <row r="33" spans="1:8" s="19" customFormat="1" ht="21.75" customHeight="1">
      <c r="A33" s="26"/>
      <c r="B33" s="23" t="s">
        <v>38</v>
      </c>
      <c r="C33" s="38">
        <v>238295735.297</v>
      </c>
      <c r="D33" s="38">
        <v>1512983.949</v>
      </c>
      <c r="E33" s="38">
        <v>239808719.245</v>
      </c>
      <c r="F33" s="38">
        <v>458947657.047</v>
      </c>
      <c r="G33" s="38">
        <f t="shared" si="0"/>
        <v>-219138937.802</v>
      </c>
      <c r="H33" s="29"/>
    </row>
    <row r="34" spans="1:8" s="19" customFormat="1" ht="21.75" customHeight="1">
      <c r="A34" s="26"/>
      <c r="B34" s="23" t="s">
        <v>40</v>
      </c>
      <c r="C34" s="38">
        <v>298675325.591</v>
      </c>
      <c r="D34" s="38">
        <v>794730.589</v>
      </c>
      <c r="E34" s="38">
        <v>299470056.18</v>
      </c>
      <c r="F34" s="38">
        <v>357388180.061</v>
      </c>
      <c r="G34" s="38">
        <f t="shared" si="0"/>
        <v>-57918123.88099998</v>
      </c>
      <c r="H34" s="29"/>
    </row>
    <row r="35" spans="1:8" s="19" customFormat="1" ht="21.75" customHeight="1">
      <c r="A35" s="26"/>
      <c r="B35" s="23" t="s">
        <v>41</v>
      </c>
      <c r="C35" s="38">
        <v>344430037.161</v>
      </c>
      <c r="D35" s="38">
        <v>1092034.004</v>
      </c>
      <c r="E35" s="38">
        <v>345522071.164</v>
      </c>
      <c r="F35" s="38">
        <v>384747102.746</v>
      </c>
      <c r="G35" s="38">
        <f t="shared" si="0"/>
        <v>-39225031.58200002</v>
      </c>
      <c r="H35" s="29"/>
    </row>
    <row r="36" spans="1:8" s="19" customFormat="1" ht="21.75" customHeight="1">
      <c r="A36" s="26"/>
      <c r="B36" s="23" t="s">
        <v>43</v>
      </c>
      <c r="C36" s="38">
        <v>377002743.63</v>
      </c>
      <c r="D36" s="38">
        <v>1421161.506</v>
      </c>
      <c r="E36" s="38">
        <v>378423905.136</v>
      </c>
      <c r="F36" s="38">
        <v>403958695.227</v>
      </c>
      <c r="G36" s="38">
        <f t="shared" si="0"/>
        <v>-25534790.09100002</v>
      </c>
      <c r="H36" s="29"/>
    </row>
    <row r="37" spans="1:8" s="19" customFormat="1" ht="21.75" customHeight="1">
      <c r="A37" s="26"/>
      <c r="B37" s="23" t="s">
        <v>44</v>
      </c>
      <c r="C37" s="38">
        <v>482113319.174</v>
      </c>
      <c r="D37" s="38">
        <v>1232678.59</v>
      </c>
      <c r="E37" s="38">
        <v>483345997.763</v>
      </c>
      <c r="F37" s="38">
        <v>401122681.519</v>
      </c>
      <c r="G37" s="38">
        <f t="shared" si="0"/>
        <v>82223316.24400002</v>
      </c>
      <c r="H37" s="29"/>
    </row>
    <row r="38" spans="1:8" s="19" customFormat="1" ht="21.75" customHeight="1">
      <c r="A38" s="26"/>
      <c r="B38" s="23" t="s">
        <v>46</v>
      </c>
      <c r="C38" s="38">
        <v>482765166.092</v>
      </c>
      <c r="D38" s="38">
        <v>2776633.593</v>
      </c>
      <c r="E38" s="38">
        <v>485541799.685</v>
      </c>
      <c r="F38" s="38">
        <v>405860861.471</v>
      </c>
      <c r="G38" s="38">
        <f t="shared" si="0"/>
        <v>79680938.21399999</v>
      </c>
      <c r="H38" s="29"/>
    </row>
    <row r="39" spans="1:8" s="19" customFormat="1" ht="21.75" customHeight="1">
      <c r="A39" s="26"/>
      <c r="B39" s="23" t="s">
        <v>47</v>
      </c>
      <c r="C39" s="38">
        <v>485868096.521</v>
      </c>
      <c r="D39" s="38">
        <v>3200524.556</v>
      </c>
      <c r="E39" s="38">
        <v>489068621.077</v>
      </c>
      <c r="F39" s="38">
        <v>420487448.906</v>
      </c>
      <c r="G39" s="38">
        <f t="shared" si="0"/>
        <v>68581172.171</v>
      </c>
      <c r="H39" s="29"/>
    </row>
    <row r="40" spans="1:8" s="19" customFormat="1" ht="21.75" customHeight="1">
      <c r="A40" s="35">
        <v>2020</v>
      </c>
      <c r="B40" s="23" t="s">
        <v>29</v>
      </c>
      <c r="C40" s="38">
        <v>396430103.631</v>
      </c>
      <c r="D40" s="38">
        <v>1295246.262</v>
      </c>
      <c r="E40" s="38">
        <v>397725349.893</v>
      </c>
      <c r="F40" s="38">
        <v>383675805.905</v>
      </c>
      <c r="G40" s="38">
        <f t="shared" si="0"/>
        <v>14049543.988000035</v>
      </c>
      <c r="H40" s="29"/>
    </row>
    <row r="41" spans="1:8" s="19" customFormat="1" ht="21.75" customHeight="1">
      <c r="A41" s="35"/>
      <c r="B41" s="23" t="s">
        <v>30</v>
      </c>
      <c r="C41" s="38">
        <v>362848102.378</v>
      </c>
      <c r="D41" s="38">
        <v>2692178.47</v>
      </c>
      <c r="E41" s="38">
        <v>365540280.848</v>
      </c>
      <c r="F41" s="38">
        <v>455395349.698</v>
      </c>
      <c r="G41" s="38">
        <f t="shared" si="0"/>
        <v>-89855068.85000002</v>
      </c>
      <c r="H41" s="29"/>
    </row>
    <row r="42" spans="1:8" s="19" customFormat="1" ht="21.75" customHeight="1">
      <c r="A42" s="35"/>
      <c r="B42" s="23" t="s">
        <v>31</v>
      </c>
      <c r="C42" s="38">
        <v>271173354.344</v>
      </c>
      <c r="D42" s="38">
        <v>882441.557</v>
      </c>
      <c r="E42" s="38">
        <v>272055795.902</v>
      </c>
      <c r="F42" s="38">
        <v>449872528.856</v>
      </c>
      <c r="G42" s="38">
        <f t="shared" si="0"/>
        <v>-177816732.954</v>
      </c>
      <c r="H42" s="29"/>
    </row>
    <row r="43" spans="1:8" s="19" customFormat="1" ht="21.75" customHeight="1">
      <c r="A43" s="35"/>
      <c r="B43" s="23" t="s">
        <v>35</v>
      </c>
      <c r="C43" s="38">
        <v>200238284.932</v>
      </c>
      <c r="D43" s="38">
        <v>237556.251</v>
      </c>
      <c r="E43" s="38">
        <v>200475841.184</v>
      </c>
      <c r="F43" s="38">
        <v>225007648.546</v>
      </c>
      <c r="G43" s="38">
        <f>E43-F43</f>
        <v>-24531807.36200002</v>
      </c>
      <c r="H43" s="29"/>
    </row>
    <row r="44" spans="1:8" s="19" customFormat="1" ht="21.75" customHeight="1">
      <c r="A44" s="35"/>
      <c r="B44" s="23" t="s">
        <v>37</v>
      </c>
      <c r="C44" s="38">
        <v>295805906.423</v>
      </c>
      <c r="D44" s="38">
        <v>2924361.647</v>
      </c>
      <c r="E44" s="38">
        <v>298730268.07</v>
      </c>
      <c r="F44" s="38">
        <v>361148402.525</v>
      </c>
      <c r="G44" s="38">
        <f t="shared" si="0"/>
        <v>-62418134.45499998</v>
      </c>
      <c r="H44" s="29"/>
    </row>
    <row r="45" spans="1:8" s="19" customFormat="1" ht="21.75" customHeight="1">
      <c r="A45" s="35"/>
      <c r="B45" s="23" t="s">
        <v>38</v>
      </c>
      <c r="C45" s="38">
        <v>327260854.316</v>
      </c>
      <c r="D45" s="38">
        <v>2347080.718</v>
      </c>
      <c r="E45" s="38">
        <v>329607935.034</v>
      </c>
      <c r="F45" s="38">
        <v>407494757.164</v>
      </c>
      <c r="G45" s="38">
        <f t="shared" si="0"/>
        <v>-77886822.13</v>
      </c>
      <c r="H45" s="29"/>
    </row>
    <row r="46" spans="1:8" s="19" customFormat="1" ht="21.75" customHeight="1">
      <c r="A46" s="35"/>
      <c r="B46" s="23" t="s">
        <v>40</v>
      </c>
      <c r="C46" s="38">
        <v>284193243.841</v>
      </c>
      <c r="D46" s="38">
        <v>2259392.568</v>
      </c>
      <c r="E46" s="38">
        <v>286452636.409</v>
      </c>
      <c r="F46" s="38">
        <v>359267399.367</v>
      </c>
      <c r="G46" s="38">
        <f t="shared" si="0"/>
        <v>-72814762.958</v>
      </c>
      <c r="H46" s="29"/>
    </row>
    <row r="47" spans="1:8" s="19" customFormat="1" ht="21.75" customHeight="1">
      <c r="A47" s="35"/>
      <c r="B47" s="23" t="s">
        <v>41</v>
      </c>
      <c r="C47" s="38">
        <v>387710233.294</v>
      </c>
      <c r="D47" s="38">
        <v>1606909.153</v>
      </c>
      <c r="E47" s="38">
        <v>389317142.448</v>
      </c>
      <c r="F47" s="38">
        <v>405136031.805</v>
      </c>
      <c r="G47" s="38">
        <f t="shared" si="0"/>
        <v>-15818889.356999993</v>
      </c>
      <c r="H47" s="29"/>
    </row>
    <row r="48" spans="1:8" s="19" customFormat="1" ht="21.75" customHeight="1">
      <c r="A48" s="35"/>
      <c r="B48" s="23" t="s">
        <v>43</v>
      </c>
      <c r="C48" s="38">
        <v>398254141.714</v>
      </c>
      <c r="D48" s="38">
        <v>600982.542</v>
      </c>
      <c r="E48" s="38">
        <v>398855124.256</v>
      </c>
      <c r="F48" s="38">
        <v>442764397.803</v>
      </c>
      <c r="G48" s="38">
        <f t="shared" si="0"/>
        <v>-43909273.54699999</v>
      </c>
      <c r="H48" s="29"/>
    </row>
    <row r="49" spans="1:8" s="19" customFormat="1" ht="21.75" customHeight="1">
      <c r="A49" s="35"/>
      <c r="B49" s="23" t="s">
        <v>44</v>
      </c>
      <c r="C49" s="38">
        <v>437758421.516</v>
      </c>
      <c r="D49" s="38">
        <v>1673349.061</v>
      </c>
      <c r="E49" s="38">
        <v>439431770.577</v>
      </c>
      <c r="F49" s="38">
        <v>458847270.177</v>
      </c>
      <c r="G49" s="38">
        <f t="shared" si="0"/>
        <v>-19415499.599999964</v>
      </c>
      <c r="H49" s="29"/>
    </row>
    <row r="50" spans="1:8" s="19" customFormat="1" ht="21.75" customHeight="1">
      <c r="A50" s="35"/>
      <c r="B50" s="23" t="s">
        <v>46</v>
      </c>
      <c r="C50" s="38">
        <v>527429928.956</v>
      </c>
      <c r="D50" s="38">
        <v>924508.483</v>
      </c>
      <c r="E50" s="38">
        <v>528354437.439</v>
      </c>
      <c r="F50" s="38">
        <v>510214148.991</v>
      </c>
      <c r="G50" s="38">
        <f t="shared" si="0"/>
        <v>18140288.448000014</v>
      </c>
      <c r="H50" s="29"/>
    </row>
    <row r="51" spans="1:8" s="19" customFormat="1" ht="21.75" customHeight="1">
      <c r="A51" s="35"/>
      <c r="B51" s="23" t="s">
        <v>47</v>
      </c>
      <c r="C51" s="38">
        <v>487271160.346</v>
      </c>
      <c r="D51" s="38">
        <v>981291.214</v>
      </c>
      <c r="E51" s="38">
        <v>488252451.56</v>
      </c>
      <c r="F51" s="38">
        <v>527427842.149</v>
      </c>
      <c r="G51" s="38">
        <f t="shared" si="0"/>
        <v>-39175390.58899999</v>
      </c>
      <c r="H51" s="29"/>
    </row>
    <row r="52" spans="1:7" ht="21.75" customHeight="1">
      <c r="A52" s="35">
        <v>2021</v>
      </c>
      <c r="B52" s="23" t="s">
        <v>29</v>
      </c>
      <c r="C52" s="38">
        <v>281249249.07</v>
      </c>
      <c r="D52" s="38">
        <v>1647435.725</v>
      </c>
      <c r="E52" s="38">
        <v>282896684.795</v>
      </c>
      <c r="F52" s="38">
        <v>460401566.026</v>
      </c>
      <c r="G52" s="38">
        <f t="shared" si="0"/>
        <v>-177504881.231</v>
      </c>
    </row>
    <row r="53" spans="1:7" ht="21.75" customHeight="1">
      <c r="A53" s="35"/>
      <c r="B53" s="23" t="s">
        <v>30</v>
      </c>
      <c r="C53" s="38">
        <v>340028338.607</v>
      </c>
      <c r="D53" s="38">
        <v>790410.848</v>
      </c>
      <c r="E53" s="38">
        <v>340818749.455</v>
      </c>
      <c r="F53" s="38">
        <v>451945064.457</v>
      </c>
      <c r="G53" s="38">
        <f t="shared" si="0"/>
        <v>-111126315.00200003</v>
      </c>
    </row>
    <row r="54" spans="1:7" ht="21.75" customHeight="1">
      <c r="A54" s="35"/>
      <c r="B54" s="23" t="s">
        <v>31</v>
      </c>
      <c r="C54" s="38">
        <v>458527088.327</v>
      </c>
      <c r="D54" s="38">
        <v>3280444.007</v>
      </c>
      <c r="E54" s="38">
        <v>461807532.334</v>
      </c>
      <c r="F54" s="38">
        <v>527971154.17</v>
      </c>
      <c r="G54" s="38">
        <f t="shared" si="0"/>
        <v>-66163621.836000025</v>
      </c>
    </row>
    <row r="55" spans="1:7" ht="21.75" customHeight="1">
      <c r="A55" s="35"/>
      <c r="B55" s="23" t="s">
        <v>35</v>
      </c>
      <c r="C55" s="38">
        <v>443128807.718</v>
      </c>
      <c r="D55" s="38">
        <v>1528012.159</v>
      </c>
      <c r="E55" s="38">
        <v>444656819.876</v>
      </c>
      <c r="F55" s="38">
        <v>489856750.832</v>
      </c>
      <c r="G55" s="38">
        <f t="shared" si="0"/>
        <v>-45199930.95600003</v>
      </c>
    </row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spans="1:2" ht="17.25" customHeight="1">
      <c r="A68" s="24"/>
      <c r="B68" s="2"/>
    </row>
  </sheetData>
  <sheetProtection/>
  <printOptions/>
  <pageMargins left="1.08333333333333" right="1.02083333333333" top="0.75" bottom="0.4375" header="0.3" footer="0.3"/>
  <pageSetup horizontalDpi="600" verticalDpi="600" orientation="landscape" paperSize="9" scale="49" r:id="rId2"/>
  <headerFooter>
    <oddFooter>&amp;C&amp;16 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S53"/>
  <sheetViews>
    <sheetView view="pageBreakPreview" zoomScale="60" zoomScalePageLayoutView="0" workbookViewId="0" topLeftCell="A1">
      <selection activeCell="A39" sqref="A39:CC53"/>
    </sheetView>
  </sheetViews>
  <sheetFormatPr defaultColWidth="9.140625" defaultRowHeight="15"/>
  <cols>
    <col min="1" max="1" width="33.57421875" style="89" customWidth="1"/>
    <col min="2" max="23" width="12.140625" style="89" hidden="1" customWidth="1"/>
    <col min="24" max="27" width="0" style="89" hidden="1" customWidth="1"/>
    <col min="28" max="72" width="12.140625" style="89" hidden="1" customWidth="1"/>
    <col min="73" max="73" width="0.13671875" style="89" hidden="1" customWidth="1"/>
    <col min="74" max="74" width="14.421875" style="89" customWidth="1"/>
    <col min="75" max="75" width="7.8515625" style="89" bestFit="1" customWidth="1"/>
    <col min="76" max="76" width="14.421875" style="89" customWidth="1"/>
    <col min="77" max="77" width="7.8515625" style="89" bestFit="1" customWidth="1"/>
    <col min="78" max="78" width="14.421875" style="89" customWidth="1"/>
    <col min="79" max="79" width="7.8515625" style="89" bestFit="1" customWidth="1"/>
    <col min="80" max="80" width="14.421875" style="89" customWidth="1"/>
    <col min="81" max="81" width="7.8515625" style="89" bestFit="1" customWidth="1"/>
    <col min="82" max="82" width="14.421875" style="89" customWidth="1"/>
    <col min="83" max="83" width="7.8515625" style="89" bestFit="1" customWidth="1"/>
    <col min="84" max="84" width="14.421875" style="89" customWidth="1"/>
    <col min="85" max="85" width="7.8515625" style="89" bestFit="1" customWidth="1"/>
    <col min="86" max="86" width="12.140625" style="89" bestFit="1" customWidth="1"/>
    <col min="87" max="87" width="12.140625" style="89" customWidth="1"/>
    <col min="88" max="88" width="12.140625" style="89" bestFit="1" customWidth="1"/>
    <col min="89" max="89" width="12.140625" style="89" customWidth="1"/>
    <col min="90" max="90" width="12.140625" style="89" bestFit="1" customWidth="1"/>
    <col min="91" max="91" width="12.140625" style="89" customWidth="1"/>
    <col min="92" max="92" width="12.140625" style="89" bestFit="1" customWidth="1"/>
    <col min="93" max="93" width="12.140625" style="89" customWidth="1"/>
    <col min="94" max="94" width="12.140625" style="89" bestFit="1" customWidth="1"/>
    <col min="95" max="95" width="12.140625" style="89" customWidth="1"/>
    <col min="96" max="96" width="12.140625" style="89" bestFit="1" customWidth="1"/>
    <col min="97" max="97" width="12.140625" style="89" customWidth="1"/>
    <col min="98" max="98" width="12.140625" style="89" bestFit="1" customWidth="1"/>
    <col min="99" max="99" width="12.140625" style="89" customWidth="1"/>
    <col min="100" max="100" width="12.140625" style="89" bestFit="1" customWidth="1"/>
    <col min="101" max="101" width="12.140625" style="89" customWidth="1"/>
    <col min="102" max="102" width="12.140625" style="89" bestFit="1" customWidth="1"/>
    <col min="103" max="103" width="12.140625" style="89" customWidth="1"/>
    <col min="104" max="104" width="12.140625" style="89" bestFit="1" customWidth="1"/>
    <col min="105" max="16384" width="9.140625" style="89" customWidth="1"/>
  </cols>
  <sheetData>
    <row r="1" ht="14.25">
      <c r="B1" s="89" t="s">
        <v>135</v>
      </c>
    </row>
    <row r="2" spans="1:3" ht="17.25">
      <c r="A2" s="53" t="s">
        <v>155</v>
      </c>
      <c r="B2" s="90" t="s">
        <v>136</v>
      </c>
      <c r="C2" s="90"/>
    </row>
    <row r="3" spans="1:97" ht="14.25">
      <c r="A3" s="178" t="s">
        <v>179</v>
      </c>
      <c r="B3" s="132" t="s">
        <v>137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 t="s">
        <v>138</v>
      </c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 t="s">
        <v>139</v>
      </c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79" t="s">
        <v>29</v>
      </c>
      <c r="BW3" s="179"/>
      <c r="BX3" s="179" t="s">
        <v>30</v>
      </c>
      <c r="BY3" s="179"/>
      <c r="BZ3" s="179" t="s">
        <v>31</v>
      </c>
      <c r="CA3" s="179"/>
      <c r="CB3" s="179" t="s">
        <v>35</v>
      </c>
      <c r="CC3" s="179"/>
      <c r="CD3" s="179" t="s">
        <v>37</v>
      </c>
      <c r="CE3" s="179"/>
      <c r="CF3" s="179" t="s">
        <v>38</v>
      </c>
      <c r="CG3" s="179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</row>
    <row r="4" spans="1:85" ht="14.25">
      <c r="A4" s="178"/>
      <c r="B4" s="132" t="s">
        <v>140</v>
      </c>
      <c r="C4" s="130"/>
      <c r="D4" s="130" t="s">
        <v>141</v>
      </c>
      <c r="E4" s="130"/>
      <c r="F4" s="130" t="s">
        <v>142</v>
      </c>
      <c r="G4" s="130"/>
      <c r="H4" s="130" t="s">
        <v>143</v>
      </c>
      <c r="I4" s="130"/>
      <c r="J4" s="130" t="s">
        <v>144</v>
      </c>
      <c r="K4" s="130"/>
      <c r="L4" s="130" t="s">
        <v>145</v>
      </c>
      <c r="M4" s="130"/>
      <c r="N4" s="130" t="s">
        <v>146</v>
      </c>
      <c r="O4" s="130"/>
      <c r="P4" s="130" t="s">
        <v>147</v>
      </c>
      <c r="Q4" s="130"/>
      <c r="R4" s="130" t="s">
        <v>148</v>
      </c>
      <c r="S4" s="130"/>
      <c r="T4" s="130" t="s">
        <v>149</v>
      </c>
      <c r="U4" s="130"/>
      <c r="V4" s="130" t="s">
        <v>150</v>
      </c>
      <c r="W4" s="130"/>
      <c r="X4" s="130" t="s">
        <v>151</v>
      </c>
      <c r="Y4" s="130"/>
      <c r="Z4" s="130" t="s">
        <v>140</v>
      </c>
      <c r="AA4" s="130"/>
      <c r="AB4" s="130" t="s">
        <v>141</v>
      </c>
      <c r="AC4" s="130"/>
      <c r="AD4" s="130" t="s">
        <v>142</v>
      </c>
      <c r="AE4" s="130"/>
      <c r="AF4" s="130" t="s">
        <v>143</v>
      </c>
      <c r="AG4" s="130"/>
      <c r="AH4" s="130" t="s">
        <v>144</v>
      </c>
      <c r="AI4" s="130"/>
      <c r="AJ4" s="130" t="s">
        <v>145</v>
      </c>
      <c r="AK4" s="130"/>
      <c r="AL4" s="130" t="s">
        <v>146</v>
      </c>
      <c r="AM4" s="130"/>
      <c r="AN4" s="130" t="s">
        <v>147</v>
      </c>
      <c r="AO4" s="130"/>
      <c r="AP4" s="130" t="s">
        <v>148</v>
      </c>
      <c r="AQ4" s="130"/>
      <c r="AR4" s="130" t="s">
        <v>149</v>
      </c>
      <c r="AS4" s="130"/>
      <c r="AT4" s="130" t="s">
        <v>150</v>
      </c>
      <c r="AU4" s="130"/>
      <c r="AV4" s="130" t="s">
        <v>151</v>
      </c>
      <c r="AW4" s="130"/>
      <c r="AX4" s="130" t="s">
        <v>140</v>
      </c>
      <c r="AY4" s="130"/>
      <c r="AZ4" s="130" t="s">
        <v>141</v>
      </c>
      <c r="BA4" s="130"/>
      <c r="BB4" s="130" t="s">
        <v>142</v>
      </c>
      <c r="BC4" s="130"/>
      <c r="BD4" s="130" t="s">
        <v>143</v>
      </c>
      <c r="BE4" s="130"/>
      <c r="BF4" s="130" t="s">
        <v>144</v>
      </c>
      <c r="BG4" s="130"/>
      <c r="BH4" s="130" t="s">
        <v>145</v>
      </c>
      <c r="BI4" s="130"/>
      <c r="BJ4" s="130" t="s">
        <v>146</v>
      </c>
      <c r="BK4" s="130"/>
      <c r="BL4" s="130" t="s">
        <v>147</v>
      </c>
      <c r="BM4" s="130"/>
      <c r="BN4" s="130" t="s">
        <v>148</v>
      </c>
      <c r="BO4" s="130"/>
      <c r="BP4" s="130" t="s">
        <v>149</v>
      </c>
      <c r="BQ4" s="130"/>
      <c r="BR4" s="130" t="s">
        <v>150</v>
      </c>
      <c r="BS4" s="130"/>
      <c r="BT4" s="130" t="s">
        <v>151</v>
      </c>
      <c r="BU4" s="130"/>
      <c r="BV4" s="131" t="s">
        <v>177</v>
      </c>
      <c r="BW4" s="131" t="s">
        <v>178</v>
      </c>
      <c r="BX4" s="131" t="s">
        <v>177</v>
      </c>
      <c r="BY4" s="131" t="s">
        <v>178</v>
      </c>
      <c r="BZ4" s="131" t="s">
        <v>177</v>
      </c>
      <c r="CA4" s="131" t="s">
        <v>178</v>
      </c>
      <c r="CB4" s="131" t="s">
        <v>177</v>
      </c>
      <c r="CC4" s="131" t="s">
        <v>178</v>
      </c>
      <c r="CD4" s="131" t="s">
        <v>177</v>
      </c>
      <c r="CE4" s="131" t="s">
        <v>178</v>
      </c>
      <c r="CF4" s="131" t="s">
        <v>177</v>
      </c>
      <c r="CG4" s="131" t="s">
        <v>178</v>
      </c>
    </row>
    <row r="5" spans="1:85" ht="14.25">
      <c r="A5" s="133" t="s">
        <v>161</v>
      </c>
      <c r="B5" s="89">
        <v>213730437.3</v>
      </c>
      <c r="C5" s="93">
        <f>B5/$B$17*100</f>
        <v>73.12559291821323</v>
      </c>
      <c r="D5" s="89">
        <v>185450100.87</v>
      </c>
      <c r="E5" s="93">
        <f>D5/$D$17*100</f>
        <v>63.80223539169706</v>
      </c>
      <c r="F5" s="89">
        <v>161656503.32</v>
      </c>
      <c r="G5" s="93">
        <f>F5/$F$17*100</f>
        <v>60.71551880971507</v>
      </c>
      <c r="H5" s="89">
        <v>128940925.76</v>
      </c>
      <c r="I5" s="93">
        <f>H5/$H$17*100</f>
        <v>57.09647040000829</v>
      </c>
      <c r="J5" s="89">
        <v>161083091.78</v>
      </c>
      <c r="K5" s="93">
        <f>J5/$J$17*100</f>
        <v>59.96475401281265</v>
      </c>
      <c r="L5" s="89">
        <v>136302302.31</v>
      </c>
      <c r="M5" s="93">
        <f>L5/$L$17*100</f>
        <v>51.53085720073014</v>
      </c>
      <c r="N5" s="89">
        <v>156795601.35</v>
      </c>
      <c r="O5" s="93">
        <f>N5/$N$17*100</f>
        <v>59.85458669262806</v>
      </c>
      <c r="P5" s="89">
        <v>219505010.04</v>
      </c>
      <c r="Q5" s="93">
        <f>P5/$P$17*100</f>
        <v>61.5770406032618</v>
      </c>
      <c r="R5" s="89">
        <v>189846985.96</v>
      </c>
      <c r="S5" s="93">
        <f>R5/$R$17*100</f>
        <v>58.447965636783394</v>
      </c>
      <c r="T5" s="89">
        <v>204130795</v>
      </c>
      <c r="U5" s="93">
        <f>T5/$T$17*100</f>
        <v>57.85948617847529</v>
      </c>
      <c r="V5" s="89">
        <v>424081443.58</v>
      </c>
      <c r="W5" s="93">
        <f>V5/$V$17*100</f>
        <v>73.39023826764331</v>
      </c>
      <c r="AB5" s="89">
        <v>216034473.62</v>
      </c>
      <c r="AC5" s="93">
        <f>AB5/$AB$17*100</f>
        <v>62.37922504376873</v>
      </c>
      <c r="AD5" s="89">
        <v>120938804.74</v>
      </c>
      <c r="AE5" s="93">
        <f>AD5/$AD$17*100</f>
        <v>41.91139568129235</v>
      </c>
      <c r="AF5" s="89">
        <v>149411662.3</v>
      </c>
      <c r="AG5" s="93">
        <f>AF5/$AF$17*100</f>
        <v>45.32832432847421</v>
      </c>
      <c r="AH5" s="89">
        <v>124820326.36</v>
      </c>
      <c r="AI5" s="93">
        <f>AH5/$AH$17*100</f>
        <v>46.716510840468736</v>
      </c>
      <c r="AJ5" s="89">
        <v>152753096.88</v>
      </c>
      <c r="AK5" s="93">
        <f>AJ5/$AJ$17*100</f>
        <v>39.71022970894272</v>
      </c>
      <c r="AL5" s="89">
        <v>151697583.96</v>
      </c>
      <c r="AM5" s="93">
        <f>AL5/$AL$17*100</f>
        <v>44.581640162041765</v>
      </c>
      <c r="AN5" s="89">
        <v>197329250.91</v>
      </c>
      <c r="AO5" s="93">
        <f>AN5/$AN$17*100</f>
        <v>43.91504680107912</v>
      </c>
      <c r="AP5" s="89">
        <v>160307095.09</v>
      </c>
      <c r="AQ5" s="93">
        <f>AP5/$AP$17*100</f>
        <v>45.2691129867308</v>
      </c>
      <c r="AR5" s="89">
        <v>280187353.07</v>
      </c>
      <c r="AS5" s="93">
        <f>AR5/$AR$17*100</f>
        <v>62.92617665720389</v>
      </c>
      <c r="AT5" s="89">
        <v>313506423.07</v>
      </c>
      <c r="AU5" s="93">
        <f>AT5/$AT$17*100</f>
        <v>67.0258298227025</v>
      </c>
      <c r="AV5" s="89">
        <v>211867554.6</v>
      </c>
      <c r="AW5" s="93">
        <f>AV5/$AV$17*100</f>
        <v>58.06990453182704</v>
      </c>
      <c r="AX5" s="89">
        <v>155418615.71</v>
      </c>
      <c r="AY5" s="93">
        <f>AX5/$AX$17*100</f>
        <v>53.110091733096134</v>
      </c>
      <c r="AZ5" s="89">
        <v>170244174.46</v>
      </c>
      <c r="BA5" s="93">
        <f>AZ5/$AZ$17*100</f>
        <v>48.7076880865459</v>
      </c>
      <c r="BB5" s="89">
        <v>131315698.852</v>
      </c>
      <c r="BC5" s="93">
        <f>BB5/$BB$17*100</f>
        <v>44.3805855647424</v>
      </c>
      <c r="BD5" s="89">
        <v>109020073.188</v>
      </c>
      <c r="BE5" s="93">
        <f>BD5/$BD$17*100</f>
        <v>39.361082630446035</v>
      </c>
      <c r="BF5" s="89">
        <v>143354717.882</v>
      </c>
      <c r="BG5" s="93">
        <f>BF5/$BF$17*100</f>
        <v>41.77176851304045</v>
      </c>
      <c r="BH5" s="89">
        <v>116236163.692</v>
      </c>
      <c r="BI5" s="93">
        <f>BH5/$BH$17*100</f>
        <v>48.470365905773264</v>
      </c>
      <c r="BJ5" s="89">
        <v>127838778.288</v>
      </c>
      <c r="BK5" s="93">
        <f>BJ5/$BJ$17*100</f>
        <v>42.688334158912035</v>
      </c>
      <c r="BL5" s="89">
        <v>147329408.95</v>
      </c>
      <c r="BM5" s="93">
        <f>BL5/$BL$17*100</f>
        <v>42.639652064388954</v>
      </c>
      <c r="BN5" s="89">
        <v>155394795.685</v>
      </c>
      <c r="BO5" s="93">
        <f>BN5/$BN$17*100</f>
        <v>41.06368376203755</v>
      </c>
      <c r="BP5" s="89">
        <v>236900424.049</v>
      </c>
      <c r="BQ5" s="93">
        <f>BP5/$BP$17*100</f>
        <v>49.01259659651922</v>
      </c>
      <c r="BR5" s="89">
        <v>310740319.381</v>
      </c>
      <c r="BS5" s="93">
        <f>BR5/$BR$17*100</f>
        <v>63.99867520831282</v>
      </c>
      <c r="BT5" s="89">
        <v>300722868.736</v>
      </c>
      <c r="BU5" s="93">
        <f>BT5/$BT$17*100</f>
        <v>61.488890469759575</v>
      </c>
      <c r="BV5" s="140">
        <v>218429789.046</v>
      </c>
      <c r="BW5" s="141">
        <f>BV5/$BV$17*100</f>
        <v>54.91975532984361</v>
      </c>
      <c r="BX5" s="140">
        <v>228395281.185</v>
      </c>
      <c r="BY5" s="141">
        <f>BX5/$BX$17*100</f>
        <v>62.48156308660604</v>
      </c>
      <c r="BZ5" s="140">
        <v>94381415.773</v>
      </c>
      <c r="CA5" s="141">
        <f>BZ5/$BZ$17*100</f>
        <v>34.69193349109831</v>
      </c>
      <c r="CB5" s="140">
        <v>7158999.577</v>
      </c>
      <c r="CC5" s="141">
        <f>CB5/$CB$17*100</f>
        <v>3.571003635510053</v>
      </c>
      <c r="CD5" s="140">
        <v>104966092.003</v>
      </c>
      <c r="CE5" s="141">
        <f>CD5/$CD$17*100</f>
        <v>35.13741432401615</v>
      </c>
      <c r="CF5" s="140">
        <v>57961460.122</v>
      </c>
      <c r="CG5" s="138">
        <f>CF5/$CF$17*100</f>
        <v>17.58497110089935</v>
      </c>
    </row>
    <row r="6" spans="1:85" ht="14.25">
      <c r="A6" s="133" t="s">
        <v>169</v>
      </c>
      <c r="B6" s="89">
        <v>8225168.81</v>
      </c>
      <c r="C6" s="93">
        <f aca="true" t="shared" si="0" ref="C6:C17">B6/$B$17*100</f>
        <v>2.8141539112625225</v>
      </c>
      <c r="D6" s="89">
        <v>20946157.48</v>
      </c>
      <c r="E6" s="93">
        <f aca="true" t="shared" si="1" ref="E6:E17">D6/$D$17*100</f>
        <v>7.206314064112249</v>
      </c>
      <c r="F6" s="89">
        <v>9918907.35</v>
      </c>
      <c r="G6" s="93">
        <f aca="true" t="shared" si="2" ref="G6:G17">F6/$F$17*100</f>
        <v>3.7253781531363765</v>
      </c>
      <c r="H6" s="89">
        <v>6219865.36</v>
      </c>
      <c r="I6" s="93">
        <f aca="true" t="shared" si="3" ref="I6:I17">H6/$H$17*100</f>
        <v>2.7542252882555767</v>
      </c>
      <c r="J6" s="89">
        <v>12988241.59</v>
      </c>
      <c r="K6" s="93">
        <f aca="true" t="shared" si="4" ref="K6:K17">J6/$J$17*100</f>
        <v>4.834999771838453</v>
      </c>
      <c r="L6" s="89">
        <v>13515634.88</v>
      </c>
      <c r="M6" s="93">
        <f aca="true" t="shared" si="5" ref="M6:M17">L6/$L$17*100</f>
        <v>5.109761457986685</v>
      </c>
      <c r="N6" s="89">
        <v>13046001.46</v>
      </c>
      <c r="O6" s="93">
        <f aca="true" t="shared" si="6" ref="O6:O17">N6/$N$17*100</f>
        <v>4.980133490075883</v>
      </c>
      <c r="P6" s="89">
        <v>25875799.9</v>
      </c>
      <c r="Q6" s="93">
        <f aca="true" t="shared" si="7" ref="Q6:Q17">P6/$P$17*100</f>
        <v>7.258855644314558</v>
      </c>
      <c r="R6" s="89">
        <v>46473311.01</v>
      </c>
      <c r="S6" s="93">
        <f aca="true" t="shared" si="8" ref="S6:S17">R6/$R$17*100</f>
        <v>14.307682954273156</v>
      </c>
      <c r="T6" s="89">
        <v>37970186.6</v>
      </c>
      <c r="U6" s="93">
        <f aca="true" t="shared" si="9" ref="U6:U17">T6/$T$17*100</f>
        <v>10.76239127357941</v>
      </c>
      <c r="V6" s="89">
        <v>28074019.03</v>
      </c>
      <c r="W6" s="93">
        <f aca="true" t="shared" si="10" ref="W6:W17">V6/$V$17*100</f>
        <v>4.858403914938996</v>
      </c>
      <c r="AB6" s="89">
        <v>38601919.04</v>
      </c>
      <c r="AC6" s="93">
        <f aca="true" t="shared" si="11" ref="AC6:AC17">AB6/$AB$17*100</f>
        <v>11.146173823873346</v>
      </c>
      <c r="AD6" s="89">
        <v>59503651.03</v>
      </c>
      <c r="AE6" s="93">
        <f aca="true" t="shared" si="12" ref="AE6:AE17">AD6/$AD$17*100</f>
        <v>20.62101629134944</v>
      </c>
      <c r="AF6" s="89">
        <v>58921528.96</v>
      </c>
      <c r="AG6" s="93">
        <f aca="true" t="shared" si="13" ref="AG6:AG17">AF6/$AF$17*100</f>
        <v>17.87554019220938</v>
      </c>
      <c r="AH6" s="89">
        <v>60324324.74</v>
      </c>
      <c r="AI6" s="93">
        <f aca="true" t="shared" si="14" ref="AI6:AI17">AH6/$AH$17*100</f>
        <v>22.577588545412343</v>
      </c>
      <c r="AJ6" s="89">
        <v>104241111.57</v>
      </c>
      <c r="AK6" s="93">
        <f aca="true" t="shared" si="15" ref="AK6:AK17">AJ6/$AJ$17*100</f>
        <v>27.09888421320906</v>
      </c>
      <c r="AL6" s="89">
        <v>88564891.31</v>
      </c>
      <c r="AM6" s="93">
        <f aca="true" t="shared" si="16" ref="AM6:AM17">AL6/$AL$17*100</f>
        <v>26.02789057216544</v>
      </c>
      <c r="AN6" s="89">
        <v>110616047.35</v>
      </c>
      <c r="AO6" s="93">
        <f aca="true" t="shared" si="17" ref="AO6:AO17">AN6/$AN$17*100</f>
        <v>24.617277336856606</v>
      </c>
      <c r="AP6" s="89">
        <v>91642331.26</v>
      </c>
      <c r="AQ6" s="93">
        <f aca="true" t="shared" si="18" ref="AQ6:AQ17">AP6/$AP$17*100</f>
        <v>25.87887358227815</v>
      </c>
      <c r="AR6" s="89">
        <v>43954865.61</v>
      </c>
      <c r="AS6" s="93">
        <f aca="true" t="shared" si="19" ref="AS6:AS17">AR6/$AR$17*100</f>
        <v>9.871650551006493</v>
      </c>
      <c r="AT6" s="89">
        <v>35844240.29</v>
      </c>
      <c r="AU6" s="93">
        <f aca="true" t="shared" si="20" ref="AU6:AU17">AT6/$AT$17*100</f>
        <v>7.663287808509003</v>
      </c>
      <c r="AV6" s="89">
        <v>40063036.9</v>
      </c>
      <c r="AW6" s="93">
        <f aca="true" t="shared" si="21" ref="AW6:AW17">AV6/$AV$17*100</f>
        <v>10.980712608074178</v>
      </c>
      <c r="AX6" s="89">
        <v>42047241.46</v>
      </c>
      <c r="AY6" s="93">
        <f aca="true" t="shared" si="22" ref="AY6:AY17">AX6/$AX$17*100</f>
        <v>14.368503032037738</v>
      </c>
      <c r="AZ6" s="89">
        <v>68883333.67</v>
      </c>
      <c r="BA6" s="93">
        <f aca="true" t="shared" si="23" ref="BA6:BA17">AZ6/$AZ$17*100</f>
        <v>19.707857501744584</v>
      </c>
      <c r="BB6" s="89">
        <v>68289680.635</v>
      </c>
      <c r="BC6" s="93">
        <f aca="true" t="shared" si="24" ref="BC6:BC17">BB6/$BB$17*100</f>
        <v>23.079769144939448</v>
      </c>
      <c r="BD6" s="89">
        <v>63187333.3</v>
      </c>
      <c r="BE6" s="93">
        <f aca="true" t="shared" si="25" ref="BE6:BE17">BD6/$BD$17*100</f>
        <v>22.813430357269247</v>
      </c>
      <c r="BF6" s="89">
        <v>64910777.695</v>
      </c>
      <c r="BG6" s="93">
        <f aca="true" t="shared" si="26" ref="BG6:BG17">BF6/$BF$17*100</f>
        <v>18.914187268736026</v>
      </c>
      <c r="BH6" s="89">
        <v>33244829.351</v>
      </c>
      <c r="BI6" s="93">
        <f aca="true" t="shared" si="27" ref="BI6:BI17">BH6/$BH$17*100</f>
        <v>13.863061132917148</v>
      </c>
      <c r="BJ6" s="89">
        <v>59776526.489</v>
      </c>
      <c r="BK6" s="93">
        <f aca="true" t="shared" si="28" ref="BK6:BK17">BJ6/$BJ$17*100</f>
        <v>19.960769117120215</v>
      </c>
      <c r="BL6" s="89">
        <v>100616946.388</v>
      </c>
      <c r="BM6" s="93">
        <f aca="true" t="shared" si="29" ref="BM6:BM17">BL6/$BL$17*100</f>
        <v>29.12026605103405</v>
      </c>
      <c r="BN6" s="89">
        <v>102380195.443</v>
      </c>
      <c r="BO6" s="93">
        <f aca="true" t="shared" si="30" ref="BO6:BO17">BN6/$BN$17*100</f>
        <v>27.054367880434526</v>
      </c>
      <c r="BP6" s="89">
        <v>81360266.04</v>
      </c>
      <c r="BQ6" s="93">
        <f aca="true" t="shared" si="31" ref="BQ6:BQ17">BP6/$BP$17*100</f>
        <v>16.832717435656424</v>
      </c>
      <c r="BR6" s="89">
        <v>50608734.448</v>
      </c>
      <c r="BS6" s="93">
        <f aca="true" t="shared" si="32" ref="BS6:BS17">BR6/$BR$17*100</f>
        <v>10.423146777647755</v>
      </c>
      <c r="BT6" s="89">
        <v>97590455.488</v>
      </c>
      <c r="BU6" s="93">
        <f aca="true" t="shared" si="33" ref="BU6:BU17">BT6/$BT$17*100</f>
        <v>19.954348179830404</v>
      </c>
      <c r="BV6" s="133">
        <v>114289550.606</v>
      </c>
      <c r="BW6" s="142">
        <f aca="true" t="shared" si="34" ref="BW6:BW17">BV6/$BV$17*100</f>
        <v>28.735797362865434</v>
      </c>
      <c r="BX6" s="133">
        <v>48853956.867</v>
      </c>
      <c r="BY6" s="142">
        <f aca="true" t="shared" si="35" ref="BY6:BY17">BX6/$BX$17*100</f>
        <v>13.364862759766439</v>
      </c>
      <c r="BZ6" s="133">
        <v>70638695.99</v>
      </c>
      <c r="CA6" s="142">
        <f aca="true" t="shared" si="36" ref="CA6:CA17">BZ6/$BZ$17*100</f>
        <v>25.964782612257036</v>
      </c>
      <c r="CB6" s="133">
        <v>62812919.89</v>
      </c>
      <c r="CC6" s="142">
        <f aca="true" t="shared" si="37" ref="CC6:CC17">CB6/$CB$17*100</f>
        <v>31.331914867661926</v>
      </c>
      <c r="CD6" s="133">
        <v>102302758.88</v>
      </c>
      <c r="CE6" s="142">
        <f aca="true" t="shared" si="38" ref="CE6:CE17">CD6/$CD$17*100</f>
        <v>34.24586317983282</v>
      </c>
      <c r="CF6" s="133">
        <v>59231653.63</v>
      </c>
      <c r="CG6" s="135">
        <f aca="true" t="shared" si="39" ref="CG6:CG17">CF6/$CF$17*100</f>
        <v>17.970336067270374</v>
      </c>
    </row>
    <row r="7" spans="1:85" ht="14.25">
      <c r="A7" s="133" t="s">
        <v>164</v>
      </c>
      <c r="B7" s="89">
        <v>23890723.76</v>
      </c>
      <c r="C7" s="93">
        <f t="shared" si="0"/>
        <v>8.173956701090065</v>
      </c>
      <c r="D7" s="89">
        <v>20858408.3</v>
      </c>
      <c r="E7" s="93">
        <f t="shared" si="1"/>
        <v>7.176124844416363</v>
      </c>
      <c r="F7" s="89">
        <v>42905113.84</v>
      </c>
      <c r="G7" s="93">
        <f t="shared" si="2"/>
        <v>16.114453751537987</v>
      </c>
      <c r="H7" s="89">
        <v>34928027.06</v>
      </c>
      <c r="I7" s="93">
        <f t="shared" si="3"/>
        <v>15.466517332704303</v>
      </c>
      <c r="J7" s="89">
        <v>34303644.54</v>
      </c>
      <c r="K7" s="93">
        <f t="shared" si="4"/>
        <v>12.769866680939016</v>
      </c>
      <c r="L7" s="89">
        <v>32444223.15</v>
      </c>
      <c r="M7" s="93">
        <f t="shared" si="5"/>
        <v>12.265960308790861</v>
      </c>
      <c r="N7" s="89">
        <v>36127128.13</v>
      </c>
      <c r="O7" s="93">
        <f t="shared" si="6"/>
        <v>13.791039442400576</v>
      </c>
      <c r="P7" s="89">
        <v>39536589.52</v>
      </c>
      <c r="Q7" s="93">
        <f t="shared" si="7"/>
        <v>11.091073400756969</v>
      </c>
      <c r="R7" s="89">
        <v>39608277.6</v>
      </c>
      <c r="S7" s="93">
        <f t="shared" si="8"/>
        <v>12.194153288189382</v>
      </c>
      <c r="T7" s="89">
        <v>30951253.87</v>
      </c>
      <c r="U7" s="93">
        <f t="shared" si="9"/>
        <v>8.772922505385553</v>
      </c>
      <c r="V7" s="89">
        <v>29770360.3</v>
      </c>
      <c r="W7" s="93">
        <f t="shared" si="10"/>
        <v>5.151967549644581</v>
      </c>
      <c r="AB7" s="89">
        <v>26642185.83</v>
      </c>
      <c r="AC7" s="93">
        <f t="shared" si="11"/>
        <v>7.692841228991794</v>
      </c>
      <c r="AD7" s="89">
        <v>38288869.41</v>
      </c>
      <c r="AE7" s="93">
        <f t="shared" si="12"/>
        <v>13.269024441590826</v>
      </c>
      <c r="AF7" s="89">
        <v>33961207.49</v>
      </c>
      <c r="AG7" s="93">
        <f t="shared" si="13"/>
        <v>10.303108900578287</v>
      </c>
      <c r="AH7" s="89">
        <v>32817213.33</v>
      </c>
      <c r="AI7" s="93">
        <f t="shared" si="14"/>
        <v>12.282500350649782</v>
      </c>
      <c r="AJ7" s="89">
        <v>41744967.02</v>
      </c>
      <c r="AK7" s="93">
        <f t="shared" si="15"/>
        <v>10.852167736138917</v>
      </c>
      <c r="AL7" s="89">
        <v>28018730.23</v>
      </c>
      <c r="AM7" s="93">
        <f t="shared" si="16"/>
        <v>8.234283739420352</v>
      </c>
      <c r="AN7" s="89">
        <v>38091842.72</v>
      </c>
      <c r="AO7" s="93">
        <f t="shared" si="17"/>
        <v>8.47722802409611</v>
      </c>
      <c r="AP7" s="89">
        <v>31730501.02</v>
      </c>
      <c r="AQ7" s="93">
        <f t="shared" si="18"/>
        <v>8.960374679570627</v>
      </c>
      <c r="AR7" s="89">
        <v>44957700.07</v>
      </c>
      <c r="AS7" s="93">
        <f t="shared" si="19"/>
        <v>10.09687320183801</v>
      </c>
      <c r="AT7" s="89">
        <v>46611664.28</v>
      </c>
      <c r="AU7" s="93">
        <f t="shared" si="20"/>
        <v>9.965299744709377</v>
      </c>
      <c r="AV7" s="89">
        <v>29336752.04</v>
      </c>
      <c r="AW7" s="93">
        <f t="shared" si="21"/>
        <v>8.040789414183772</v>
      </c>
      <c r="AX7" s="89">
        <v>21768140.65</v>
      </c>
      <c r="AY7" s="93">
        <f t="shared" si="22"/>
        <v>7.438670982230683</v>
      </c>
      <c r="AZ7" s="89">
        <v>28977473.9</v>
      </c>
      <c r="BA7" s="93">
        <f t="shared" si="23"/>
        <v>8.290596519582222</v>
      </c>
      <c r="BB7" s="89">
        <v>23024658.236</v>
      </c>
      <c r="BC7" s="93">
        <f t="shared" si="24"/>
        <v>7.781611976900245</v>
      </c>
      <c r="BD7" s="89">
        <v>29375014.538</v>
      </c>
      <c r="BE7" s="93">
        <f t="shared" si="25"/>
        <v>10.605683345184543</v>
      </c>
      <c r="BF7" s="89">
        <v>25275180.17</v>
      </c>
      <c r="BG7" s="93">
        <f t="shared" si="26"/>
        <v>7.364870795920962</v>
      </c>
      <c r="BH7" s="89">
        <v>23005474.88</v>
      </c>
      <c r="BI7" s="93">
        <f t="shared" si="27"/>
        <v>9.593260392044591</v>
      </c>
      <c r="BJ7" s="89">
        <v>37854879.724</v>
      </c>
      <c r="BK7" s="93">
        <f t="shared" si="28"/>
        <v>12.640622640831536</v>
      </c>
      <c r="BL7" s="89">
        <v>28426739.418</v>
      </c>
      <c r="BM7" s="93">
        <f t="shared" si="29"/>
        <v>8.227184828522118</v>
      </c>
      <c r="BN7" s="89">
        <v>31291710.727</v>
      </c>
      <c r="BO7" s="93">
        <f t="shared" si="30"/>
        <v>8.26895719385228</v>
      </c>
      <c r="BP7" s="89">
        <v>34176246.928</v>
      </c>
      <c r="BQ7" s="93">
        <f t="shared" si="31"/>
        <v>7.070762370263322</v>
      </c>
      <c r="BR7" s="89">
        <v>37524714.765</v>
      </c>
      <c r="BS7" s="93">
        <f t="shared" si="32"/>
        <v>7.728421072983732</v>
      </c>
      <c r="BT7" s="89">
        <v>33631958.18</v>
      </c>
      <c r="BU7" s="93">
        <f t="shared" si="33"/>
        <v>6.876736051055075</v>
      </c>
      <c r="BV7" s="133">
        <v>41371181.771</v>
      </c>
      <c r="BW7" s="142">
        <f t="shared" si="34"/>
        <v>10.401947419778518</v>
      </c>
      <c r="BX7" s="133">
        <v>30058663.065</v>
      </c>
      <c r="BY7" s="142">
        <f t="shared" si="35"/>
        <v>8.22307817766849</v>
      </c>
      <c r="BZ7" s="133">
        <v>20682084.009</v>
      </c>
      <c r="CA7" s="142">
        <f t="shared" si="36"/>
        <v>7.60214791250031</v>
      </c>
      <c r="CB7" s="133">
        <v>24778798.45</v>
      </c>
      <c r="CC7" s="142">
        <f t="shared" si="37"/>
        <v>12.359992258248024</v>
      </c>
      <c r="CD7" s="133">
        <v>27045609.579</v>
      </c>
      <c r="CE7" s="142">
        <f t="shared" si="38"/>
        <v>9.053521678179104</v>
      </c>
      <c r="CF7" s="133">
        <v>34502940.872</v>
      </c>
      <c r="CG7" s="135">
        <f t="shared" si="39"/>
        <v>10.467873253245838</v>
      </c>
    </row>
    <row r="8" spans="1:85" ht="14.25">
      <c r="A8" s="133" t="s">
        <v>165</v>
      </c>
      <c r="B8" s="89">
        <v>3865258.87</v>
      </c>
      <c r="C8" s="93">
        <f t="shared" si="0"/>
        <v>1.3224571578188264</v>
      </c>
      <c r="D8" s="89">
        <v>5230076.51</v>
      </c>
      <c r="E8" s="93">
        <f t="shared" si="1"/>
        <v>1.7993550342769646</v>
      </c>
      <c r="F8" s="89">
        <v>6927230.13</v>
      </c>
      <c r="G8" s="93">
        <f t="shared" si="2"/>
        <v>2.6017534872981813</v>
      </c>
      <c r="H8" s="89">
        <v>6895556.08</v>
      </c>
      <c r="I8" s="93">
        <f t="shared" si="3"/>
        <v>3.053428624718734</v>
      </c>
      <c r="J8" s="89">
        <v>5119465.96</v>
      </c>
      <c r="K8" s="93">
        <f t="shared" si="4"/>
        <v>1.9057711990507198</v>
      </c>
      <c r="L8" s="89">
        <v>6156602.4</v>
      </c>
      <c r="M8" s="93">
        <f t="shared" si="5"/>
        <v>2.327583567844082</v>
      </c>
      <c r="N8" s="89">
        <v>6107259.58</v>
      </c>
      <c r="O8" s="93">
        <f t="shared" si="6"/>
        <v>2.3313632196193828</v>
      </c>
      <c r="P8" s="89">
        <v>5371519.14</v>
      </c>
      <c r="Q8" s="93">
        <f t="shared" si="7"/>
        <v>1.5068551379519934</v>
      </c>
      <c r="R8" s="89">
        <v>4211803.27</v>
      </c>
      <c r="S8" s="93">
        <f t="shared" si="8"/>
        <v>1.2966828604048484</v>
      </c>
      <c r="T8" s="89">
        <v>4110582.41</v>
      </c>
      <c r="U8" s="93">
        <f t="shared" si="9"/>
        <v>1.165116640714982</v>
      </c>
      <c r="V8" s="89">
        <v>5132185.37</v>
      </c>
      <c r="W8" s="93">
        <f t="shared" si="10"/>
        <v>0.8881603117514393</v>
      </c>
      <c r="AB8" s="89">
        <v>6228445.19</v>
      </c>
      <c r="AC8" s="93">
        <f t="shared" si="11"/>
        <v>1.798442524794432</v>
      </c>
      <c r="AD8" s="89">
        <v>7253157.78</v>
      </c>
      <c r="AE8" s="93">
        <f t="shared" si="12"/>
        <v>2.513585001190942</v>
      </c>
      <c r="AF8" s="89">
        <v>5125222.66</v>
      </c>
      <c r="AG8" s="93">
        <f t="shared" si="13"/>
        <v>1.5548836778327262</v>
      </c>
      <c r="AH8" s="89">
        <v>5838547.91</v>
      </c>
      <c r="AI8" s="93">
        <f t="shared" si="14"/>
        <v>2.1851936674435652</v>
      </c>
      <c r="AJ8" s="89">
        <v>6433599.45</v>
      </c>
      <c r="AK8" s="93">
        <f t="shared" si="15"/>
        <v>1.6725010309645485</v>
      </c>
      <c r="AL8" s="89">
        <v>4201507.78</v>
      </c>
      <c r="AM8" s="93">
        <f t="shared" si="16"/>
        <v>1.2347599948287202</v>
      </c>
      <c r="AN8" s="89">
        <v>6201255.08</v>
      </c>
      <c r="AO8" s="93">
        <f t="shared" si="17"/>
        <v>1.3800711542144153</v>
      </c>
      <c r="AP8" s="89">
        <v>5608517.64</v>
      </c>
      <c r="AQ8" s="93">
        <f t="shared" si="18"/>
        <v>1.5837890306145945</v>
      </c>
      <c r="AR8" s="89">
        <v>6530399.41</v>
      </c>
      <c r="AS8" s="93">
        <f t="shared" si="19"/>
        <v>1.4666367429264215</v>
      </c>
      <c r="AT8" s="89">
        <v>7957799.72</v>
      </c>
      <c r="AU8" s="93">
        <f t="shared" si="20"/>
        <v>1.7013307879716915</v>
      </c>
      <c r="AV8" s="89">
        <v>5201653.55</v>
      </c>
      <c r="AW8" s="93">
        <f t="shared" si="21"/>
        <v>1.4256997756283125</v>
      </c>
      <c r="AX8" s="89">
        <v>3522058.98</v>
      </c>
      <c r="AY8" s="93">
        <f t="shared" si="22"/>
        <v>1.2035680195878833</v>
      </c>
      <c r="AZ8" s="89">
        <v>4360175.43</v>
      </c>
      <c r="BA8" s="93">
        <f t="shared" si="23"/>
        <v>1.2474674421059841</v>
      </c>
      <c r="BB8" s="89">
        <v>5992395.535</v>
      </c>
      <c r="BC8" s="93">
        <f t="shared" si="24"/>
        <v>2.0252416512559064</v>
      </c>
      <c r="BD8" s="89">
        <v>5050938.08</v>
      </c>
      <c r="BE8" s="93">
        <f t="shared" si="25"/>
        <v>1.823612710159415</v>
      </c>
      <c r="BF8" s="89">
        <v>5773826.831</v>
      </c>
      <c r="BG8" s="93">
        <f t="shared" si="26"/>
        <v>1.6824207907649023</v>
      </c>
      <c r="BH8" s="89">
        <v>5573949.124</v>
      </c>
      <c r="BI8" s="93">
        <f t="shared" si="27"/>
        <v>2.3243313010255426</v>
      </c>
      <c r="BJ8" s="89">
        <v>4266181.452</v>
      </c>
      <c r="BK8" s="93">
        <f t="shared" si="28"/>
        <v>1.4245769698709914</v>
      </c>
      <c r="BL8" s="89">
        <v>4741640.482</v>
      </c>
      <c r="BM8" s="93">
        <f t="shared" si="29"/>
        <v>1.3723118948744113</v>
      </c>
      <c r="BN8" s="89">
        <v>5263273.757</v>
      </c>
      <c r="BO8" s="93">
        <f t="shared" si="30"/>
        <v>1.3908407173982462</v>
      </c>
      <c r="BP8" s="89">
        <v>6338350.853</v>
      </c>
      <c r="BQ8" s="93">
        <f t="shared" si="31"/>
        <v>1.3113485747962883</v>
      </c>
      <c r="BR8" s="89">
        <v>5399603.825</v>
      </c>
      <c r="BS8" s="93">
        <f t="shared" si="32"/>
        <v>1.1120780597063005</v>
      </c>
      <c r="BT8" s="89">
        <v>3270165.232</v>
      </c>
      <c r="BU8" s="93">
        <f t="shared" si="33"/>
        <v>0.668651614736317</v>
      </c>
      <c r="BV8" s="133">
        <v>5280842.152</v>
      </c>
      <c r="BW8" s="142">
        <f t="shared" si="34"/>
        <v>1.3277610173504666</v>
      </c>
      <c r="BX8" s="133">
        <v>4823383.361</v>
      </c>
      <c r="BY8" s="142">
        <f t="shared" si="35"/>
        <v>1.3195217090194424</v>
      </c>
      <c r="BZ8" s="133">
        <v>5815807.955</v>
      </c>
      <c r="CA8" s="142">
        <f t="shared" si="36"/>
        <v>2.137726173308571</v>
      </c>
      <c r="CB8" s="133">
        <v>3339784.561</v>
      </c>
      <c r="CC8" s="142">
        <f t="shared" si="37"/>
        <v>1.6659286930911</v>
      </c>
      <c r="CD8" s="133">
        <v>3731265.079</v>
      </c>
      <c r="CE8" s="142">
        <f t="shared" si="38"/>
        <v>1.2490415193299633</v>
      </c>
      <c r="CF8" s="133">
        <v>4897197.232</v>
      </c>
      <c r="CG8" s="135">
        <f t="shared" si="39"/>
        <v>1.485764361678623</v>
      </c>
    </row>
    <row r="9" spans="1:85" ht="14.25">
      <c r="A9" s="133" t="s">
        <v>172</v>
      </c>
      <c r="B9" s="89">
        <v>1197384.77</v>
      </c>
      <c r="C9" s="93">
        <f t="shared" si="0"/>
        <v>0.4096724470487404</v>
      </c>
      <c r="D9" s="89">
        <v>1132847.45</v>
      </c>
      <c r="E9" s="93">
        <f t="shared" si="1"/>
        <v>0.38974473094760176</v>
      </c>
      <c r="F9" s="89">
        <v>641645.63</v>
      </c>
      <c r="G9" s="93">
        <f t="shared" si="2"/>
        <v>0.24099152534754012</v>
      </c>
      <c r="H9" s="89">
        <v>1208030.07</v>
      </c>
      <c r="I9" s="93">
        <f t="shared" si="3"/>
        <v>0.5349290981705679</v>
      </c>
      <c r="J9" s="89">
        <v>1201622.12</v>
      </c>
      <c r="K9" s="93">
        <f t="shared" si="4"/>
        <v>0.4473155689149788</v>
      </c>
      <c r="L9" s="89">
        <v>2629408.95</v>
      </c>
      <c r="M9" s="93">
        <f t="shared" si="5"/>
        <v>0.9940822335972455</v>
      </c>
      <c r="N9" s="89">
        <v>1907551.99</v>
      </c>
      <c r="O9" s="93">
        <f t="shared" si="6"/>
        <v>0.7281820087623917</v>
      </c>
      <c r="P9" s="89">
        <v>2153247.15</v>
      </c>
      <c r="Q9" s="93">
        <f t="shared" si="7"/>
        <v>0.6040435576401925</v>
      </c>
      <c r="R9" s="89">
        <v>1592384.32</v>
      </c>
      <c r="S9" s="93">
        <f t="shared" si="8"/>
        <v>0.4902454655536249</v>
      </c>
      <c r="T9" s="89">
        <v>3835064.86</v>
      </c>
      <c r="U9" s="93">
        <f t="shared" si="9"/>
        <v>1.0870230641130174</v>
      </c>
      <c r="V9" s="89">
        <v>2021697.39</v>
      </c>
      <c r="W9" s="93">
        <f t="shared" si="10"/>
        <v>0.3498687702641323</v>
      </c>
      <c r="AB9" s="89">
        <v>1958380.15</v>
      </c>
      <c r="AC9" s="93">
        <f t="shared" si="11"/>
        <v>0.5654756578942133</v>
      </c>
      <c r="AD9" s="89">
        <v>2871655.42</v>
      </c>
      <c r="AE9" s="93">
        <f t="shared" si="12"/>
        <v>0.9951734418633692</v>
      </c>
      <c r="AF9" s="89">
        <v>2198875.09</v>
      </c>
      <c r="AG9" s="93">
        <f t="shared" si="13"/>
        <v>0.6670919906987937</v>
      </c>
      <c r="AH9" s="89">
        <v>2235435.78</v>
      </c>
      <c r="AI9" s="93">
        <f t="shared" si="14"/>
        <v>0.8366566800053484</v>
      </c>
      <c r="AJ9" s="89">
        <v>2411158.99</v>
      </c>
      <c r="AK9" s="93">
        <f t="shared" si="15"/>
        <v>0.6268133302259654</v>
      </c>
      <c r="AL9" s="89">
        <v>3211945.94</v>
      </c>
      <c r="AM9" s="93">
        <f t="shared" si="16"/>
        <v>0.9439426415305907</v>
      </c>
      <c r="AN9" s="89">
        <v>4193381.47</v>
      </c>
      <c r="AO9" s="93">
        <f t="shared" si="17"/>
        <v>0.9332247634884004</v>
      </c>
      <c r="AP9" s="89">
        <v>2890303.42</v>
      </c>
      <c r="AQ9" s="93">
        <f t="shared" si="18"/>
        <v>0.816192645824298</v>
      </c>
      <c r="AR9" s="89">
        <v>2498732.85</v>
      </c>
      <c r="AS9" s="93">
        <f t="shared" si="19"/>
        <v>0.5611805922552683</v>
      </c>
      <c r="AT9" s="89">
        <v>4631439.56</v>
      </c>
      <c r="AU9" s="93">
        <f t="shared" si="20"/>
        <v>0.9901745448876496</v>
      </c>
      <c r="AV9" s="89">
        <v>1928821.8</v>
      </c>
      <c r="AW9" s="93">
        <f t="shared" si="21"/>
        <v>0.5286628148249124</v>
      </c>
      <c r="AX9" s="89">
        <v>2639058.54</v>
      </c>
      <c r="AY9" s="93">
        <f t="shared" si="22"/>
        <v>0.9018265959204042</v>
      </c>
      <c r="AZ9" s="89">
        <v>2057359.42</v>
      </c>
      <c r="BA9" s="93">
        <f t="shared" si="23"/>
        <v>0.588620557673307</v>
      </c>
      <c r="BB9" s="89">
        <v>2326661.564</v>
      </c>
      <c r="BC9" s="93">
        <f t="shared" si="24"/>
        <v>0.7863385986901495</v>
      </c>
      <c r="BD9" s="89">
        <v>3113746.413</v>
      </c>
      <c r="BE9" s="93">
        <f t="shared" si="25"/>
        <v>1.1242005831439708</v>
      </c>
      <c r="BF9" s="89">
        <v>3974842.479</v>
      </c>
      <c r="BG9" s="93">
        <f t="shared" si="26"/>
        <v>1.1582192924076464</v>
      </c>
      <c r="BH9" s="89">
        <v>4000963.447</v>
      </c>
      <c r="BI9" s="93">
        <f t="shared" si="27"/>
        <v>1.6683978212286874</v>
      </c>
      <c r="BJ9" s="89">
        <v>2063270.853</v>
      </c>
      <c r="BK9" s="93">
        <f t="shared" si="28"/>
        <v>0.6889740093947312</v>
      </c>
      <c r="BL9" s="89">
        <v>4454527.784</v>
      </c>
      <c r="BM9" s="93">
        <f t="shared" si="29"/>
        <v>1.289216566974584</v>
      </c>
      <c r="BN9" s="89">
        <v>3332389.72</v>
      </c>
      <c r="BO9" s="93">
        <f t="shared" si="30"/>
        <v>0.8805970433613036</v>
      </c>
      <c r="BP9" s="89">
        <v>6410836.508</v>
      </c>
      <c r="BQ9" s="93">
        <f t="shared" si="31"/>
        <v>1.3263452139192924</v>
      </c>
      <c r="BR9" s="89">
        <v>5711082.966</v>
      </c>
      <c r="BS9" s="93">
        <f t="shared" si="32"/>
        <v>1.1762288992842884</v>
      </c>
      <c r="BT9" s="89">
        <v>3299244.928</v>
      </c>
      <c r="BU9" s="93">
        <f t="shared" si="33"/>
        <v>0.6745975484451617</v>
      </c>
      <c r="BV9" s="133">
        <v>3069867.929</v>
      </c>
      <c r="BW9" s="142">
        <f t="shared" si="34"/>
        <v>0.7718562394441003</v>
      </c>
      <c r="BX9" s="133">
        <v>3809023.791</v>
      </c>
      <c r="BY9" s="142">
        <f t="shared" si="35"/>
        <v>1.0420257330228073</v>
      </c>
      <c r="BZ9" s="133">
        <v>2303129.494</v>
      </c>
      <c r="CA9" s="142">
        <f t="shared" si="36"/>
        <v>0.8465651269674233</v>
      </c>
      <c r="CB9" s="133">
        <v>1964847.51</v>
      </c>
      <c r="CC9" s="142">
        <f t="shared" si="37"/>
        <v>0.9800919145148422</v>
      </c>
      <c r="CD9" s="133">
        <v>1734432.603</v>
      </c>
      <c r="CE9" s="142">
        <f t="shared" si="38"/>
        <v>0.580601562140191</v>
      </c>
      <c r="CF9" s="133">
        <v>3838513.591</v>
      </c>
      <c r="CG9" s="135">
        <f t="shared" si="39"/>
        <v>1.1645695333772976</v>
      </c>
    </row>
    <row r="10" spans="1:85" ht="14.25">
      <c r="A10" s="133" t="s">
        <v>173</v>
      </c>
      <c r="B10" s="89">
        <v>820</v>
      </c>
      <c r="C10" s="93">
        <f t="shared" si="0"/>
        <v>0.00028055426709658847</v>
      </c>
      <c r="D10" s="89">
        <v>71895</v>
      </c>
      <c r="E10" s="93">
        <f t="shared" si="1"/>
        <v>0.024734749088659583</v>
      </c>
      <c r="F10" s="89">
        <v>5140</v>
      </c>
      <c r="G10" s="93">
        <f t="shared" si="2"/>
        <v>0.0019304993011272534</v>
      </c>
      <c r="H10" s="89">
        <v>1640</v>
      </c>
      <c r="I10" s="93">
        <f t="shared" si="3"/>
        <v>0.0007262101687582423</v>
      </c>
      <c r="J10" s="89">
        <v>820</v>
      </c>
      <c r="K10" s="93">
        <f t="shared" si="4"/>
        <v>0.00030525300791756614</v>
      </c>
      <c r="L10" s="89">
        <v>839</v>
      </c>
      <c r="M10" s="93">
        <f t="shared" si="5"/>
        <v>0.00031719485627676474</v>
      </c>
      <c r="N10" s="89">
        <v>5585</v>
      </c>
      <c r="O10" s="93">
        <f t="shared" si="6"/>
        <v>0.002131997733355597</v>
      </c>
      <c r="P10" s="89">
        <v>9364</v>
      </c>
      <c r="Q10" s="93">
        <f t="shared" si="7"/>
        <v>0.0026268530641003107</v>
      </c>
      <c r="R10" s="89">
        <v>10310.84</v>
      </c>
      <c r="S10" s="93">
        <f t="shared" si="8"/>
        <v>0.0031743860402047527</v>
      </c>
      <c r="T10" s="89">
        <v>701.5</v>
      </c>
      <c r="U10" s="93">
        <f t="shared" si="9"/>
        <v>0.00019883540626097307</v>
      </c>
      <c r="V10" s="89">
        <v>21160.08</v>
      </c>
      <c r="W10" s="93">
        <f t="shared" si="10"/>
        <v>0.0036618987613624325</v>
      </c>
      <c r="AB10" s="89">
        <v>12910</v>
      </c>
      <c r="AC10" s="93">
        <f t="shared" si="11"/>
        <v>0.0037277189229140686</v>
      </c>
      <c r="AD10" s="89">
        <v>0</v>
      </c>
      <c r="AE10" s="93">
        <f t="shared" si="12"/>
        <v>0</v>
      </c>
      <c r="AF10" s="89">
        <v>0</v>
      </c>
      <c r="AG10" s="93">
        <f t="shared" si="13"/>
        <v>0</v>
      </c>
      <c r="AH10" s="89">
        <v>950</v>
      </c>
      <c r="AI10" s="93">
        <f t="shared" si="14"/>
        <v>0.00035555655551200004</v>
      </c>
      <c r="AJ10" s="89">
        <v>12166</v>
      </c>
      <c r="AK10" s="93">
        <f t="shared" si="15"/>
        <v>0.0031627159416514027</v>
      </c>
      <c r="AL10" s="89">
        <v>3629.5</v>
      </c>
      <c r="AM10" s="93">
        <f t="shared" si="16"/>
        <v>0.0010666555046176397</v>
      </c>
      <c r="AN10" s="89">
        <v>0</v>
      </c>
      <c r="AO10" s="93">
        <f t="shared" si="17"/>
        <v>0</v>
      </c>
      <c r="AP10" s="89">
        <v>9544.35</v>
      </c>
      <c r="AQ10" s="93">
        <f t="shared" si="18"/>
        <v>0.0026952285442658265</v>
      </c>
      <c r="AR10" s="89">
        <v>47911.56</v>
      </c>
      <c r="AS10" s="93">
        <f t="shared" si="19"/>
        <v>0.010760268996613151</v>
      </c>
      <c r="AT10" s="89">
        <v>0</v>
      </c>
      <c r="AU10" s="93">
        <f t="shared" si="20"/>
        <v>0</v>
      </c>
      <c r="AV10" s="89">
        <v>0</v>
      </c>
      <c r="AW10" s="93">
        <f t="shared" si="21"/>
        <v>0</v>
      </c>
      <c r="AX10" s="89">
        <v>9</v>
      </c>
      <c r="AY10" s="93">
        <f t="shared" si="22"/>
        <v>3.075505616970375E-06</v>
      </c>
      <c r="AZ10" s="89">
        <v>0</v>
      </c>
      <c r="BA10" s="93">
        <f t="shared" si="23"/>
        <v>0</v>
      </c>
      <c r="BB10" s="89">
        <v>635.443</v>
      </c>
      <c r="BC10" s="93">
        <f t="shared" si="24"/>
        <v>0.00021475979398930098</v>
      </c>
      <c r="BD10" s="89">
        <v>172662.649</v>
      </c>
      <c r="BE10" s="93">
        <f t="shared" si="25"/>
        <v>0.062338875729435556</v>
      </c>
      <c r="BF10" s="89">
        <v>2158.784</v>
      </c>
      <c r="BG10" s="93">
        <f t="shared" si="26"/>
        <v>0.0006290426073865427</v>
      </c>
      <c r="BH10" s="89">
        <v>6910.406</v>
      </c>
      <c r="BI10" s="93">
        <f t="shared" si="27"/>
        <v>0.0028816325035037615</v>
      </c>
      <c r="BJ10" s="89">
        <v>3538.515</v>
      </c>
      <c r="BK10" s="93">
        <f t="shared" si="28"/>
        <v>0.0011815922583836341</v>
      </c>
      <c r="BL10" s="89">
        <v>12436.202</v>
      </c>
      <c r="BM10" s="93">
        <f t="shared" si="29"/>
        <v>0.0035992496682208273</v>
      </c>
      <c r="BN10" s="89">
        <v>0</v>
      </c>
      <c r="BO10" s="93">
        <f t="shared" si="30"/>
        <v>0</v>
      </c>
      <c r="BP10" s="89">
        <v>64123.05</v>
      </c>
      <c r="BQ10" s="93">
        <f t="shared" si="31"/>
        <v>0.013266490318896068</v>
      </c>
      <c r="BR10" s="89">
        <v>43110.48</v>
      </c>
      <c r="BS10" s="93">
        <f t="shared" si="32"/>
        <v>0.008878840097385713</v>
      </c>
      <c r="BT10" s="89">
        <v>0</v>
      </c>
      <c r="BU10" s="93">
        <f t="shared" si="33"/>
        <v>0</v>
      </c>
      <c r="BV10" s="133">
        <v>61663.109</v>
      </c>
      <c r="BW10" s="142">
        <f t="shared" si="34"/>
        <v>0.015503942360372357</v>
      </c>
      <c r="BX10" s="133">
        <v>56252.583</v>
      </c>
      <c r="BY10" s="142">
        <f t="shared" si="35"/>
        <v>0.015388887613015515</v>
      </c>
      <c r="BZ10" s="133">
        <v>246601.203</v>
      </c>
      <c r="CA10" s="142">
        <f t="shared" si="36"/>
        <v>0.09064361308032222</v>
      </c>
      <c r="CB10" s="133">
        <v>800</v>
      </c>
      <c r="CC10" s="142">
        <f t="shared" si="37"/>
        <v>0.0003990505765059976</v>
      </c>
      <c r="CD10" s="133">
        <v>0</v>
      </c>
      <c r="CE10" s="142">
        <f t="shared" si="38"/>
        <v>0</v>
      </c>
      <c r="CF10" s="133">
        <v>0</v>
      </c>
      <c r="CG10" s="135">
        <f t="shared" si="39"/>
        <v>0</v>
      </c>
    </row>
    <row r="11" spans="1:85" ht="14.25">
      <c r="A11" s="133" t="s">
        <v>174</v>
      </c>
      <c r="B11" s="89">
        <v>72577.88</v>
      </c>
      <c r="C11" s="93">
        <f t="shared" si="0"/>
        <v>0.024831748696127004</v>
      </c>
      <c r="D11" s="89">
        <v>87840.66</v>
      </c>
      <c r="E11" s="93">
        <f t="shared" si="1"/>
        <v>0.03022069246654505</v>
      </c>
      <c r="F11" s="89">
        <v>117426.15</v>
      </c>
      <c r="G11" s="93">
        <f t="shared" si="2"/>
        <v>0.04410332694728872</v>
      </c>
      <c r="H11" s="89">
        <v>28457.21</v>
      </c>
      <c r="I11" s="93">
        <f t="shared" si="3"/>
        <v>0.012601167851517523</v>
      </c>
      <c r="J11" s="89">
        <v>2479.18</v>
      </c>
      <c r="K11" s="93">
        <f t="shared" si="4"/>
        <v>0.0009228989660598434</v>
      </c>
      <c r="L11" s="89">
        <v>3063.94</v>
      </c>
      <c r="M11" s="93">
        <f t="shared" si="5"/>
        <v>0.0011583623455788208</v>
      </c>
      <c r="N11" s="89">
        <v>230458.28</v>
      </c>
      <c r="O11" s="93">
        <f t="shared" si="6"/>
        <v>0.08797431165497394</v>
      </c>
      <c r="P11" s="89">
        <v>111406.05</v>
      </c>
      <c r="Q11" s="93">
        <f t="shared" si="7"/>
        <v>0.03125238400275657</v>
      </c>
      <c r="R11" s="89">
        <v>297432.42</v>
      </c>
      <c r="S11" s="93">
        <f t="shared" si="8"/>
        <v>0.09157016518075316</v>
      </c>
      <c r="T11" s="89">
        <v>745158.83</v>
      </c>
      <c r="U11" s="93">
        <f t="shared" si="9"/>
        <v>0.21121020483535474</v>
      </c>
      <c r="V11" s="89">
        <v>278434.06</v>
      </c>
      <c r="W11" s="93">
        <f t="shared" si="10"/>
        <v>0.048184947289193286</v>
      </c>
      <c r="AB11" s="89">
        <v>412228.47</v>
      </c>
      <c r="AC11" s="93">
        <f t="shared" si="11"/>
        <v>0.11902957925506696</v>
      </c>
      <c r="AD11" s="89">
        <v>1289931</v>
      </c>
      <c r="AE11" s="93">
        <f t="shared" si="12"/>
        <v>0.447026152265949</v>
      </c>
      <c r="AF11" s="89">
        <v>1528727.68</v>
      </c>
      <c r="AG11" s="93">
        <f t="shared" si="13"/>
        <v>0.4637835027216341</v>
      </c>
      <c r="AH11" s="89">
        <v>161459.26</v>
      </c>
      <c r="AI11" s="93">
        <f t="shared" si="14"/>
        <v>0.060429366674859424</v>
      </c>
      <c r="AJ11" s="89">
        <v>168314.28</v>
      </c>
      <c r="AK11" s="93">
        <f t="shared" si="15"/>
        <v>0.04375556933779203</v>
      </c>
      <c r="AL11" s="89">
        <v>59973.26</v>
      </c>
      <c r="AM11" s="93">
        <f t="shared" si="16"/>
        <v>0.01762523981508883</v>
      </c>
      <c r="AN11" s="89">
        <v>18765.94</v>
      </c>
      <c r="AO11" s="93">
        <f t="shared" si="17"/>
        <v>0.004176304980461868</v>
      </c>
      <c r="AP11" s="89">
        <v>75703.55</v>
      </c>
      <c r="AQ11" s="93">
        <f t="shared" si="18"/>
        <v>0.021377921897484397</v>
      </c>
      <c r="AR11" s="89">
        <v>861343.67</v>
      </c>
      <c r="AS11" s="93">
        <f t="shared" si="19"/>
        <v>0.19344579027963169</v>
      </c>
      <c r="AT11" s="89">
        <v>1020728</v>
      </c>
      <c r="AU11" s="93">
        <f t="shared" si="20"/>
        <v>0.218225644480629</v>
      </c>
      <c r="AV11" s="89">
        <v>73487.61</v>
      </c>
      <c r="AW11" s="93">
        <f t="shared" si="21"/>
        <v>0.0201419160429208</v>
      </c>
      <c r="AX11" s="89">
        <v>279012.43</v>
      </c>
      <c r="AY11" s="93">
        <f t="shared" si="22"/>
        <v>0.09534492174106152</v>
      </c>
      <c r="AZ11" s="89">
        <v>752364.67</v>
      </c>
      <c r="BA11" s="93">
        <f t="shared" si="23"/>
        <v>0.2152551991275757</v>
      </c>
      <c r="BB11" s="89">
        <v>234508.026</v>
      </c>
      <c r="BC11" s="93">
        <f t="shared" si="24"/>
        <v>0.07925635399649951</v>
      </c>
      <c r="BD11" s="89">
        <v>204166.43</v>
      </c>
      <c r="BE11" s="93">
        <f t="shared" si="25"/>
        <v>0.0737131382010275</v>
      </c>
      <c r="BF11" s="89">
        <v>114186.36</v>
      </c>
      <c r="BG11" s="93">
        <f t="shared" si="26"/>
        <v>0.03327247451453152</v>
      </c>
      <c r="BH11" s="89">
        <v>297781.163</v>
      </c>
      <c r="BI11" s="93">
        <f t="shared" si="27"/>
        <v>0.1241744520122192</v>
      </c>
      <c r="BJ11" s="89">
        <v>93866.206</v>
      </c>
      <c r="BK11" s="93">
        <f t="shared" si="28"/>
        <v>0.0313441040474446</v>
      </c>
      <c r="BL11" s="89">
        <v>268026.968</v>
      </c>
      <c r="BM11" s="93">
        <f t="shared" si="29"/>
        <v>0.07757159104107784</v>
      </c>
      <c r="BN11" s="89">
        <v>27939.02</v>
      </c>
      <c r="BO11" s="93">
        <f t="shared" si="30"/>
        <v>0.007382995529830265</v>
      </c>
      <c r="BP11" s="89">
        <v>21132.429</v>
      </c>
      <c r="BQ11" s="93">
        <f t="shared" si="31"/>
        <v>0.004372112130400199</v>
      </c>
      <c r="BR11" s="89">
        <v>388824.6</v>
      </c>
      <c r="BS11" s="93">
        <f t="shared" si="32"/>
        <v>0.0800805616019576</v>
      </c>
      <c r="BT11" s="89">
        <v>25353.352</v>
      </c>
      <c r="BU11" s="93">
        <f t="shared" si="33"/>
        <v>0.005184007091718181</v>
      </c>
      <c r="BV11" s="133">
        <v>2.987</v>
      </c>
      <c r="BW11" s="142">
        <f t="shared" si="34"/>
        <v>7.510207737081864E-07</v>
      </c>
      <c r="BX11" s="133">
        <v>614084.699</v>
      </c>
      <c r="BY11" s="142">
        <f t="shared" si="35"/>
        <v>0.16799371537807362</v>
      </c>
      <c r="BZ11" s="133">
        <v>244280.848</v>
      </c>
      <c r="CA11" s="142">
        <f t="shared" si="36"/>
        <v>0.08979071634555247</v>
      </c>
      <c r="CB11" s="133">
        <v>203003.247</v>
      </c>
      <c r="CC11" s="142">
        <f t="shared" si="37"/>
        <v>0.10126070343492427</v>
      </c>
      <c r="CD11" s="133">
        <v>211002.138</v>
      </c>
      <c r="CE11" s="142">
        <f t="shared" si="38"/>
        <v>0.07063299590068889</v>
      </c>
      <c r="CF11" s="133">
        <v>716675.473</v>
      </c>
      <c r="CG11" s="135">
        <f t="shared" si="39"/>
        <v>0.21743271226952499</v>
      </c>
    </row>
    <row r="12" spans="1:85" ht="14.25">
      <c r="A12" s="133" t="s">
        <v>175</v>
      </c>
      <c r="B12" s="89">
        <v>265453.96</v>
      </c>
      <c r="C12" s="93">
        <f t="shared" si="0"/>
        <v>0.09082224536059404</v>
      </c>
      <c r="D12" s="89">
        <v>108100.5</v>
      </c>
      <c r="E12" s="93">
        <f t="shared" si="1"/>
        <v>0.03719088592890528</v>
      </c>
      <c r="F12" s="89">
        <v>455987.1</v>
      </c>
      <c r="G12" s="93">
        <f t="shared" si="2"/>
        <v>0.17126124083133132</v>
      </c>
      <c r="H12" s="89">
        <v>376782.82</v>
      </c>
      <c r="I12" s="93">
        <f t="shared" si="3"/>
        <v>0.16684360688866245</v>
      </c>
      <c r="J12" s="89">
        <v>228134.21</v>
      </c>
      <c r="K12" s="93">
        <f t="shared" si="4"/>
        <v>0.08492518757487523</v>
      </c>
      <c r="L12" s="89">
        <v>165638.51</v>
      </c>
      <c r="M12" s="93">
        <f t="shared" si="5"/>
        <v>0.06262179186334621</v>
      </c>
      <c r="N12" s="89">
        <v>348796.88</v>
      </c>
      <c r="O12" s="93">
        <f t="shared" si="6"/>
        <v>0.133148461515041</v>
      </c>
      <c r="P12" s="89">
        <v>362408.51</v>
      </c>
      <c r="Q12" s="93">
        <f t="shared" si="7"/>
        <v>0.10166530381776254</v>
      </c>
      <c r="R12" s="89">
        <v>109479.37</v>
      </c>
      <c r="S12" s="93">
        <f t="shared" si="8"/>
        <v>0.03370528335406339</v>
      </c>
      <c r="T12" s="89">
        <v>331461.36</v>
      </c>
      <c r="U12" s="93">
        <f t="shared" si="9"/>
        <v>0.09395046924506721</v>
      </c>
      <c r="V12" s="89">
        <v>2713443.24</v>
      </c>
      <c r="W12" s="93">
        <f t="shared" si="10"/>
        <v>0.4695801924937555</v>
      </c>
      <c r="AB12" s="89">
        <v>117038.8</v>
      </c>
      <c r="AC12" s="93">
        <f t="shared" si="11"/>
        <v>0.03379455844114292</v>
      </c>
      <c r="AD12" s="89">
        <v>1836714.48</v>
      </c>
      <c r="AE12" s="93">
        <f t="shared" si="12"/>
        <v>0.6365142064230982</v>
      </c>
      <c r="AF12" s="89">
        <v>1173259.28</v>
      </c>
      <c r="AG12" s="93">
        <f t="shared" si="13"/>
        <v>0.3559419415229418</v>
      </c>
      <c r="AH12" s="89">
        <v>257867.3</v>
      </c>
      <c r="AI12" s="93">
        <f t="shared" si="14"/>
        <v>0.09651200943913639</v>
      </c>
      <c r="AJ12" s="89">
        <v>791992.45</v>
      </c>
      <c r="AK12" s="93">
        <f t="shared" si="15"/>
        <v>0.20588912931798053</v>
      </c>
      <c r="AL12" s="89">
        <v>462512.69</v>
      </c>
      <c r="AM12" s="93">
        <f t="shared" si="16"/>
        <v>0.1359255287901948</v>
      </c>
      <c r="AN12" s="89">
        <v>230117.41</v>
      </c>
      <c r="AO12" s="93">
        <f t="shared" si="17"/>
        <v>0.05121195556811893</v>
      </c>
      <c r="AP12" s="89">
        <v>574665.89</v>
      </c>
      <c r="AQ12" s="93">
        <f t="shared" si="18"/>
        <v>0.1622798734480531</v>
      </c>
      <c r="AR12" s="89">
        <v>341722.26</v>
      </c>
      <c r="AS12" s="93">
        <f t="shared" si="19"/>
        <v>0.07674605960921704</v>
      </c>
      <c r="AT12" s="89">
        <v>229995.14</v>
      </c>
      <c r="AU12" s="93">
        <f t="shared" si="20"/>
        <v>0.04917160855184976</v>
      </c>
      <c r="AV12" s="89">
        <v>328144.9</v>
      </c>
      <c r="AW12" s="93">
        <f t="shared" si="21"/>
        <v>0.08993988273278505</v>
      </c>
      <c r="AX12" s="89">
        <v>141475.94</v>
      </c>
      <c r="AY12" s="93">
        <f t="shared" si="22"/>
        <v>0.048345560904018196</v>
      </c>
      <c r="AZ12" s="89">
        <v>261536.34</v>
      </c>
      <c r="BA12" s="93">
        <f t="shared" si="23"/>
        <v>0.07482682160739597</v>
      </c>
      <c r="BB12" s="89">
        <v>351568.898</v>
      </c>
      <c r="BC12" s="93">
        <f t="shared" si="24"/>
        <v>0.11881925539745587</v>
      </c>
      <c r="BD12" s="89">
        <v>466675.151</v>
      </c>
      <c r="BE12" s="93">
        <f t="shared" si="25"/>
        <v>0.1684904315594311</v>
      </c>
      <c r="BF12" s="89">
        <v>341286.716</v>
      </c>
      <c r="BG12" s="93">
        <f t="shared" si="26"/>
        <v>0.09944667261709855</v>
      </c>
      <c r="BH12" s="89">
        <v>366119.514</v>
      </c>
      <c r="BI12" s="93">
        <f t="shared" si="27"/>
        <v>0.15267147714756563</v>
      </c>
      <c r="BJ12" s="89">
        <v>925793.924</v>
      </c>
      <c r="BK12" s="93">
        <f t="shared" si="28"/>
        <v>0.3091440713002507</v>
      </c>
      <c r="BL12" s="89">
        <v>307531.661</v>
      </c>
      <c r="BM12" s="93">
        <f t="shared" si="29"/>
        <v>0.08900492520318101</v>
      </c>
      <c r="BN12" s="89">
        <v>283165.94</v>
      </c>
      <c r="BO12" s="93">
        <f t="shared" si="30"/>
        <v>0.07482770939067244</v>
      </c>
      <c r="BP12" s="89">
        <v>1236732.475</v>
      </c>
      <c r="BQ12" s="93">
        <f t="shared" si="31"/>
        <v>0.2558689801350977</v>
      </c>
      <c r="BR12" s="89">
        <v>350983.532</v>
      </c>
      <c r="BS12" s="93">
        <f t="shared" si="32"/>
        <v>0.07228698584297047</v>
      </c>
      <c r="BT12" s="89">
        <v>266365.68</v>
      </c>
      <c r="BU12" s="93">
        <f t="shared" si="33"/>
        <v>0.054463866320726965</v>
      </c>
      <c r="BV12" s="133">
        <v>251618.869</v>
      </c>
      <c r="BW12" s="142">
        <f t="shared" si="34"/>
        <v>0.06326447863272809</v>
      </c>
      <c r="BX12" s="133">
        <v>130651.053</v>
      </c>
      <c r="BY12" s="142">
        <f t="shared" si="35"/>
        <v>0.03574190310761612</v>
      </c>
      <c r="BZ12" s="133">
        <v>324953.586</v>
      </c>
      <c r="CA12" s="142">
        <f t="shared" si="36"/>
        <v>0.11944372841703944</v>
      </c>
      <c r="CB12" s="133">
        <v>206343.39</v>
      </c>
      <c r="CC12" s="142">
        <f t="shared" si="37"/>
        <v>0.10292681092212735</v>
      </c>
      <c r="CD12" s="133">
        <v>353993.205</v>
      </c>
      <c r="CE12" s="142">
        <f t="shared" si="38"/>
        <v>0.11849927604826792</v>
      </c>
      <c r="CF12" s="133">
        <v>303610.26</v>
      </c>
      <c r="CG12" s="135">
        <f t="shared" si="39"/>
        <v>0.09211254576400953</v>
      </c>
    </row>
    <row r="13" spans="1:85" ht="14.25">
      <c r="A13" s="133" t="s">
        <v>168</v>
      </c>
      <c r="B13" s="89">
        <v>66428.8</v>
      </c>
      <c r="C13" s="93">
        <f t="shared" si="0"/>
        <v>0.0227279064611047</v>
      </c>
      <c r="D13" s="89">
        <v>42188.25</v>
      </c>
      <c r="E13" s="93">
        <f t="shared" si="1"/>
        <v>0.0145144415917608</v>
      </c>
      <c r="F13" s="89">
        <v>45273.18</v>
      </c>
      <c r="G13" s="93">
        <f t="shared" si="2"/>
        <v>0.017003860379340145</v>
      </c>
      <c r="H13" s="89">
        <v>84342.46</v>
      </c>
      <c r="I13" s="93">
        <f t="shared" si="3"/>
        <v>0.03734777567688129</v>
      </c>
      <c r="J13" s="89">
        <v>136345.66</v>
      </c>
      <c r="K13" s="93">
        <f t="shared" si="4"/>
        <v>0.05075600345305583</v>
      </c>
      <c r="L13" s="89">
        <v>116318.74</v>
      </c>
      <c r="M13" s="93">
        <f t="shared" si="5"/>
        <v>0.04397581170035086</v>
      </c>
      <c r="N13" s="89">
        <v>71673.93</v>
      </c>
      <c r="O13" s="93">
        <f t="shared" si="6"/>
        <v>0.027360547233784723</v>
      </c>
      <c r="P13" s="89">
        <v>195425.78</v>
      </c>
      <c r="Q13" s="93">
        <f t="shared" si="7"/>
        <v>0.054822170973643024</v>
      </c>
      <c r="R13" s="89">
        <v>247139.16</v>
      </c>
      <c r="S13" s="93">
        <f t="shared" si="8"/>
        <v>0.07608643907692572</v>
      </c>
      <c r="T13" s="89">
        <v>172961.02</v>
      </c>
      <c r="U13" s="93">
        <f t="shared" si="9"/>
        <v>0.04902462534427981</v>
      </c>
      <c r="V13" s="89">
        <v>171114.03</v>
      </c>
      <c r="W13" s="93">
        <f t="shared" si="10"/>
        <v>0.029612470959879834</v>
      </c>
      <c r="AB13" s="89">
        <v>73161.05</v>
      </c>
      <c r="AC13" s="93">
        <f t="shared" si="11"/>
        <v>0.021125006235883995</v>
      </c>
      <c r="AD13" s="89">
        <v>89474.55</v>
      </c>
      <c r="AE13" s="93">
        <f t="shared" si="12"/>
        <v>0.031007444438677166</v>
      </c>
      <c r="AF13" s="89">
        <v>281662.53</v>
      </c>
      <c r="AG13" s="93">
        <f t="shared" si="13"/>
        <v>0.08545042812912065</v>
      </c>
      <c r="AH13" s="89">
        <v>859407.44</v>
      </c>
      <c r="AI13" s="93">
        <f t="shared" si="14"/>
        <v>0.321650472787143</v>
      </c>
      <c r="AJ13" s="89">
        <v>316413.09</v>
      </c>
      <c r="AK13" s="93">
        <f t="shared" si="15"/>
        <v>0.08225585433915666</v>
      </c>
      <c r="AL13" s="89">
        <v>107152.41</v>
      </c>
      <c r="AM13" s="93">
        <f t="shared" si="16"/>
        <v>0.03149048297549145</v>
      </c>
      <c r="AN13" s="89">
        <v>142001.01</v>
      </c>
      <c r="AO13" s="93">
        <f t="shared" si="17"/>
        <v>0.03160190884621904</v>
      </c>
      <c r="AP13" s="89">
        <v>169248.33</v>
      </c>
      <c r="AQ13" s="93">
        <f t="shared" si="18"/>
        <v>0.04779402788930856</v>
      </c>
      <c r="AR13" s="89">
        <v>201531.08</v>
      </c>
      <c r="AS13" s="93">
        <f t="shared" si="19"/>
        <v>0.04526107336054106</v>
      </c>
      <c r="AT13" s="89">
        <v>611532.44</v>
      </c>
      <c r="AU13" s="93">
        <f t="shared" si="20"/>
        <v>0.1307420398380485</v>
      </c>
      <c r="AV13" s="89">
        <v>194380.29</v>
      </c>
      <c r="AW13" s="93">
        <f t="shared" si="21"/>
        <v>0.05327689227583531</v>
      </c>
      <c r="AX13" s="89">
        <v>31698.82</v>
      </c>
      <c r="AY13" s="93">
        <f t="shared" si="22"/>
        <v>0.010832210995703652</v>
      </c>
      <c r="AZ13" s="89">
        <v>96561.36</v>
      </c>
      <c r="BA13" s="93">
        <f t="shared" si="23"/>
        <v>0.02762667573801614</v>
      </c>
      <c r="BB13" s="89">
        <v>168421.194</v>
      </c>
      <c r="BC13" s="93">
        <f t="shared" si="24"/>
        <v>0.05692107856546077</v>
      </c>
      <c r="BD13" s="89">
        <v>91333.418</v>
      </c>
      <c r="BE13" s="93">
        <f t="shared" si="25"/>
        <v>0.03297541551471617</v>
      </c>
      <c r="BF13" s="89">
        <v>125435.306</v>
      </c>
      <c r="BG13" s="93">
        <f t="shared" si="26"/>
        <v>0.03655027642625146</v>
      </c>
      <c r="BH13" s="89">
        <v>81386.34</v>
      </c>
      <c r="BI13" s="93">
        <f t="shared" si="27"/>
        <v>0.03393802371166156</v>
      </c>
      <c r="BJ13" s="89">
        <v>119403.182</v>
      </c>
      <c r="BK13" s="93">
        <f t="shared" si="28"/>
        <v>0.0398714928374112</v>
      </c>
      <c r="BL13" s="89">
        <v>112830.046</v>
      </c>
      <c r="BM13" s="93">
        <f t="shared" si="29"/>
        <v>0.032654946070419306</v>
      </c>
      <c r="BN13" s="89">
        <v>123573.956</v>
      </c>
      <c r="BO13" s="93">
        <f t="shared" si="30"/>
        <v>0.03265490216734309</v>
      </c>
      <c r="BP13" s="89">
        <v>102382.07</v>
      </c>
      <c r="BQ13" s="93">
        <f t="shared" si="31"/>
        <v>0.02118194222644649</v>
      </c>
      <c r="BR13" s="89">
        <v>150710.883</v>
      </c>
      <c r="BS13" s="93">
        <f t="shared" si="32"/>
        <v>0.03103973398331002</v>
      </c>
      <c r="BT13" s="89">
        <v>69395.694</v>
      </c>
      <c r="BU13" s="93">
        <f t="shared" si="33"/>
        <v>0.014189357282252258</v>
      </c>
      <c r="BV13" s="133">
        <v>85866.626</v>
      </c>
      <c r="BW13" s="142">
        <f t="shared" si="34"/>
        <v>0.021589427483840466</v>
      </c>
      <c r="BX13" s="133">
        <v>62027.914</v>
      </c>
      <c r="BY13" s="142">
        <f t="shared" si="35"/>
        <v>0.016968831411986747</v>
      </c>
      <c r="BZ13" s="133">
        <v>43155.915</v>
      </c>
      <c r="CA13" s="142">
        <f t="shared" si="36"/>
        <v>0.01586289123410024</v>
      </c>
      <c r="CB13" s="133">
        <v>13795</v>
      </c>
      <c r="CC13" s="142">
        <f t="shared" si="37"/>
        <v>0.0068811283786252946</v>
      </c>
      <c r="CD13" s="133">
        <v>22422.7</v>
      </c>
      <c r="CE13" s="142">
        <f t="shared" si="38"/>
        <v>0.007506002034834247</v>
      </c>
      <c r="CF13" s="133">
        <v>40287.379</v>
      </c>
      <c r="CG13" s="135">
        <f t="shared" si="39"/>
        <v>0.012222818299518259</v>
      </c>
    </row>
    <row r="14" spans="1:85" ht="14.25">
      <c r="A14" s="133" t="s">
        <v>176</v>
      </c>
      <c r="B14" s="89">
        <v>155629.05</v>
      </c>
      <c r="C14" s="93">
        <f t="shared" si="0"/>
        <v>0.05324682202644917</v>
      </c>
      <c r="D14" s="89">
        <v>77274.8</v>
      </c>
      <c r="E14" s="93">
        <f t="shared" si="1"/>
        <v>0.026585614978459578</v>
      </c>
      <c r="F14" s="89">
        <v>44498.75</v>
      </c>
      <c r="G14" s="93">
        <f t="shared" si="2"/>
        <v>0.0167129972326919</v>
      </c>
      <c r="H14" s="89">
        <v>140879.5</v>
      </c>
      <c r="I14" s="93">
        <f t="shared" si="3"/>
        <v>0.0623830033351078</v>
      </c>
      <c r="J14" s="89">
        <v>91997.67</v>
      </c>
      <c r="K14" s="93">
        <f t="shared" si="4"/>
        <v>0.0342470310840337</v>
      </c>
      <c r="L14" s="89">
        <v>379593.09</v>
      </c>
      <c r="M14" s="93">
        <f t="shared" si="5"/>
        <v>0.14351010205745296</v>
      </c>
      <c r="N14" s="89">
        <v>46566.25</v>
      </c>
      <c r="O14" s="93">
        <f t="shared" si="6"/>
        <v>0.017776032130863036</v>
      </c>
      <c r="P14" s="89">
        <v>104513.27</v>
      </c>
      <c r="Q14" s="93">
        <f t="shared" si="7"/>
        <v>0.029318774406091746</v>
      </c>
      <c r="R14" s="89">
        <v>152979.8</v>
      </c>
      <c r="S14" s="93">
        <f t="shared" si="8"/>
        <v>0.047097708969716816</v>
      </c>
      <c r="T14" s="89">
        <v>151897.99</v>
      </c>
      <c r="U14" s="93">
        <f t="shared" si="9"/>
        <v>0.043054452675517066</v>
      </c>
      <c r="V14" s="89">
        <v>340275.85</v>
      </c>
      <c r="W14" s="93">
        <f t="shared" si="10"/>
        <v>0.05888709842479559</v>
      </c>
      <c r="AB14" s="89">
        <v>127286.99</v>
      </c>
      <c r="AC14" s="93">
        <f t="shared" si="11"/>
        <v>0.036753688711369005</v>
      </c>
      <c r="AD14" s="89">
        <v>216219.2</v>
      </c>
      <c r="AE14" s="93">
        <f t="shared" si="12"/>
        <v>0.07493085833429981</v>
      </c>
      <c r="AF14" s="89">
        <v>67773.34</v>
      </c>
      <c r="AG14" s="93">
        <f t="shared" si="13"/>
        <v>0.020560991619085638</v>
      </c>
      <c r="AH14" s="89">
        <v>181524.37</v>
      </c>
      <c r="AI14" s="93">
        <f t="shared" si="14"/>
        <v>0.06793913656703772</v>
      </c>
      <c r="AJ14" s="89">
        <v>289943.52</v>
      </c>
      <c r="AK14" s="93">
        <f t="shared" si="15"/>
        <v>0.07537473227704442</v>
      </c>
      <c r="AL14" s="89">
        <v>475622.38</v>
      </c>
      <c r="AM14" s="93">
        <f t="shared" si="16"/>
        <v>0.1397782696642355</v>
      </c>
      <c r="AN14" s="89">
        <v>117183</v>
      </c>
      <c r="AO14" s="93">
        <f t="shared" si="17"/>
        <v>0.026078733414124908</v>
      </c>
      <c r="AP14" s="89">
        <v>97695.85</v>
      </c>
      <c r="AQ14" s="93">
        <f t="shared" si="18"/>
        <v>0.027588326452436522</v>
      </c>
      <c r="AR14" s="89">
        <v>309959.8</v>
      </c>
      <c r="AS14" s="93">
        <f t="shared" si="19"/>
        <v>0.06961265352529562</v>
      </c>
      <c r="AT14" s="89">
        <v>251919.96</v>
      </c>
      <c r="AU14" s="93">
        <f t="shared" si="20"/>
        <v>0.05385900614907622</v>
      </c>
      <c r="AV14" s="89">
        <v>158789.63</v>
      </c>
      <c r="AW14" s="93">
        <f t="shared" si="21"/>
        <v>0.04352199501312477</v>
      </c>
      <c r="AX14" s="89">
        <v>236920</v>
      </c>
      <c r="AY14" s="93">
        <f t="shared" si="22"/>
        <v>0.08096097675251347</v>
      </c>
      <c r="AZ14" s="89">
        <v>252817.75</v>
      </c>
      <c r="BA14" s="93">
        <f t="shared" si="23"/>
        <v>0.07233239051381248</v>
      </c>
      <c r="BB14" s="89">
        <v>273012.631</v>
      </c>
      <c r="BC14" s="93">
        <f t="shared" si="24"/>
        <v>0.09226970222354647</v>
      </c>
      <c r="BD14" s="89">
        <v>110491.086</v>
      </c>
      <c r="BE14" s="93">
        <f t="shared" si="25"/>
        <v>0.0398921835107741</v>
      </c>
      <c r="BF14" s="89">
        <v>130739.793</v>
      </c>
      <c r="BG14" s="93">
        <f t="shared" si="26"/>
        <v>0.03809593747123235</v>
      </c>
      <c r="BH14" s="89">
        <v>80258.703</v>
      </c>
      <c r="BI14" s="93">
        <f t="shared" si="27"/>
        <v>0.03346780019203717</v>
      </c>
      <c r="BJ14" s="89">
        <v>315122.951</v>
      </c>
      <c r="BK14" s="93">
        <f t="shared" si="28"/>
        <v>0.105226864755584</v>
      </c>
      <c r="BL14" s="89">
        <v>79365.024</v>
      </c>
      <c r="BM14" s="93">
        <f t="shared" si="29"/>
        <v>0.022969596047116153</v>
      </c>
      <c r="BN14" s="89">
        <v>241766.038</v>
      </c>
      <c r="BO14" s="93">
        <f t="shared" si="30"/>
        <v>0.06388762303827314</v>
      </c>
      <c r="BP14" s="89">
        <v>182512.192</v>
      </c>
      <c r="BQ14" s="93">
        <f t="shared" si="31"/>
        <v>0.03776015377073455</v>
      </c>
      <c r="BR14" s="89">
        <v>335794.366</v>
      </c>
      <c r="BS14" s="93">
        <f t="shared" si="32"/>
        <v>0.06915869369390028</v>
      </c>
      <c r="BT14" s="89">
        <v>133479.264</v>
      </c>
      <c r="BU14" s="93">
        <f t="shared" si="33"/>
        <v>0.027292543059920567</v>
      </c>
      <c r="BV14" s="133">
        <v>158257.445</v>
      </c>
      <c r="BW14" s="142">
        <f t="shared" si="34"/>
        <v>0.03979063568429218</v>
      </c>
      <c r="BX14" s="133">
        <v>182584.959</v>
      </c>
      <c r="BY14" s="142">
        <f t="shared" si="35"/>
        <v>0.049949340350789684</v>
      </c>
      <c r="BZ14" s="133">
        <v>161874.88</v>
      </c>
      <c r="CA14" s="142">
        <f t="shared" si="36"/>
        <v>0.05950061804906762</v>
      </c>
      <c r="CB14" s="133">
        <v>0</v>
      </c>
      <c r="CC14" s="142">
        <f t="shared" si="37"/>
        <v>0</v>
      </c>
      <c r="CD14" s="133">
        <v>1027</v>
      </c>
      <c r="CE14" s="142">
        <f t="shared" si="38"/>
        <v>0.0003437883970161832</v>
      </c>
      <c r="CF14" s="133">
        <v>75.553</v>
      </c>
      <c r="CG14" s="135">
        <f t="shared" si="39"/>
        <v>2.2922081652010743E-05</v>
      </c>
    </row>
    <row r="15" spans="1:85" ht="14.25">
      <c r="A15" s="134" t="s">
        <v>63</v>
      </c>
      <c r="B15" s="92">
        <f>SUM(B5:B14)</f>
        <v>251469883.20000005</v>
      </c>
      <c r="C15" s="97">
        <f t="shared" si="0"/>
        <v>86.03774241224477</v>
      </c>
      <c r="D15" s="92">
        <f>SUM(D5:D14)</f>
        <v>234004889.82</v>
      </c>
      <c r="E15" s="97">
        <f t="shared" si="1"/>
        <v>80.50702044950457</v>
      </c>
      <c r="F15" s="92">
        <f>SUM(F5:F14)</f>
        <v>222717725.45</v>
      </c>
      <c r="G15" s="97">
        <f t="shared" si="2"/>
        <v>83.64910765172694</v>
      </c>
      <c r="H15" s="92">
        <f>SUM(H5:H14)</f>
        <v>178824506.32000002</v>
      </c>
      <c r="I15" s="97">
        <f t="shared" si="3"/>
        <v>79.18547250777841</v>
      </c>
      <c r="J15" s="92">
        <f>SUM(J5:J14)</f>
        <v>215155842.71</v>
      </c>
      <c r="K15" s="97">
        <f t="shared" si="4"/>
        <v>80.09386360764175</v>
      </c>
      <c r="L15" s="92">
        <f>SUM(L5:L14)</f>
        <v>191713624.97</v>
      </c>
      <c r="M15" s="97">
        <f t="shared" si="5"/>
        <v>72.47982803177202</v>
      </c>
      <c r="N15" s="92">
        <f>SUM(N5:N14)</f>
        <v>214686622.85000002</v>
      </c>
      <c r="O15" s="97">
        <f t="shared" si="6"/>
        <v>81.95369620375432</v>
      </c>
      <c r="P15" s="92">
        <f>SUM(P5:P14)</f>
        <v>293225283.3599999</v>
      </c>
      <c r="Q15" s="97">
        <f t="shared" si="7"/>
        <v>82.25755383018985</v>
      </c>
      <c r="R15" s="92">
        <f>SUM(R5:R14)</f>
        <v>282550103.75</v>
      </c>
      <c r="S15" s="97">
        <f t="shared" si="8"/>
        <v>86.98836418782606</v>
      </c>
      <c r="T15" s="92">
        <f>SUM(T5:T14)</f>
        <v>282400063.44</v>
      </c>
      <c r="U15" s="97">
        <f t="shared" si="9"/>
        <v>80.04437824977472</v>
      </c>
      <c r="V15" s="92">
        <f>SUM(V5:V14)</f>
        <v>492604132.93</v>
      </c>
      <c r="W15" s="97">
        <f t="shared" si="10"/>
        <v>85.24856542217147</v>
      </c>
      <c r="X15" s="92">
        <f>SUM(X5:X14)</f>
        <v>0</v>
      </c>
      <c r="Y15" s="92"/>
      <c r="Z15" s="92">
        <f>SUM(Z5:Z14)</f>
        <v>0</v>
      </c>
      <c r="AA15" s="92"/>
      <c r="AB15" s="92">
        <f>SUM(AB5:AB14)</f>
        <v>290208029.14000005</v>
      </c>
      <c r="AC15" s="97">
        <f t="shared" si="11"/>
        <v>83.7965888308889</v>
      </c>
      <c r="AD15" s="92">
        <f>SUM(AD5:AD14)</f>
        <v>232288477.60999995</v>
      </c>
      <c r="AE15" s="97">
        <f t="shared" si="12"/>
        <v>80.49967351874893</v>
      </c>
      <c r="AF15" s="92">
        <f>SUM(AF5:AF14)</f>
        <v>252669919.33000004</v>
      </c>
      <c r="AG15" s="97">
        <f t="shared" si="13"/>
        <v>76.65468595378618</v>
      </c>
      <c r="AH15" s="92">
        <f>SUM(AH5:AH14)</f>
        <v>227497056.49</v>
      </c>
      <c r="AI15" s="97">
        <f t="shared" si="14"/>
        <v>85.14533662600347</v>
      </c>
      <c r="AJ15" s="92">
        <f>SUM(AJ5:AJ14)</f>
        <v>309162763.2499999</v>
      </c>
      <c r="AK15" s="97">
        <f t="shared" si="15"/>
        <v>80.37103402069481</v>
      </c>
      <c r="AL15" s="92">
        <f>SUM(AL5:AL14)</f>
        <v>276803549.46</v>
      </c>
      <c r="AM15" s="97">
        <f t="shared" si="16"/>
        <v>81.34840328673648</v>
      </c>
      <c r="AN15" s="92">
        <f>SUM(AN5:AN14)</f>
        <v>356939844.89000005</v>
      </c>
      <c r="AO15" s="97">
        <f t="shared" si="17"/>
        <v>79.43591698254359</v>
      </c>
      <c r="AP15" s="92">
        <f>SUM(AP5:AP14)</f>
        <v>293105606.40000004</v>
      </c>
      <c r="AQ15" s="97">
        <f t="shared" si="18"/>
        <v>82.77007830325003</v>
      </c>
      <c r="AR15" s="92">
        <f>SUM(AR5:AR14)</f>
        <v>379891519.38000005</v>
      </c>
      <c r="AS15" s="97">
        <f t="shared" si="19"/>
        <v>85.3183435910014</v>
      </c>
      <c r="AT15" s="92">
        <f>SUM(AT5:AT14)</f>
        <v>410665742.46</v>
      </c>
      <c r="AU15" s="97">
        <f t="shared" si="20"/>
        <v>87.79792100779983</v>
      </c>
      <c r="AV15" s="92">
        <f>SUM(AV5:AV14)</f>
        <v>289152621.32000005</v>
      </c>
      <c r="AW15" s="97">
        <f t="shared" si="21"/>
        <v>79.2526498306029</v>
      </c>
      <c r="AX15" s="92">
        <f>SUM(AX5:AX14)</f>
        <v>226084231.53</v>
      </c>
      <c r="AY15" s="97">
        <f t="shared" si="22"/>
        <v>77.25814710877175</v>
      </c>
      <c r="AZ15" s="92">
        <f>SUM(AZ5:AZ14)</f>
        <v>275885797</v>
      </c>
      <c r="BA15" s="97">
        <f t="shared" si="23"/>
        <v>78.93227119463879</v>
      </c>
      <c r="BB15" s="92">
        <f>SUM(BB5:BB14)</f>
        <v>231977241.014</v>
      </c>
      <c r="BC15" s="97">
        <f t="shared" si="24"/>
        <v>78.4010280865051</v>
      </c>
      <c r="BD15" s="92">
        <f>SUM(BD5:BD14)</f>
        <v>210792434.25299996</v>
      </c>
      <c r="BE15" s="97">
        <f t="shared" si="25"/>
        <v>76.10541967071859</v>
      </c>
      <c r="BF15" s="92">
        <f>SUM(BF5:BF14)</f>
        <v>244003152.016</v>
      </c>
      <c r="BG15" s="97">
        <f t="shared" si="26"/>
        <v>71.09946106450649</v>
      </c>
      <c r="BH15" s="92">
        <f>SUM(BH5:BH14)</f>
        <v>182893836.62</v>
      </c>
      <c r="BI15" s="97">
        <f t="shared" si="27"/>
        <v>76.26654993855621</v>
      </c>
      <c r="BJ15" s="92">
        <f>SUM(BJ5:BJ14)</f>
        <v>233257361.584</v>
      </c>
      <c r="BK15" s="97">
        <f t="shared" si="28"/>
        <v>77.89004502132858</v>
      </c>
      <c r="BL15" s="92">
        <f>SUM(BL5:BL14)</f>
        <v>286349452.923</v>
      </c>
      <c r="BM15" s="97">
        <f t="shared" si="29"/>
        <v>82.87443171382412</v>
      </c>
      <c r="BN15" s="92">
        <f>SUM(BN5:BN14)</f>
        <v>298338810.286</v>
      </c>
      <c r="BO15" s="97">
        <f t="shared" si="30"/>
        <v>78.83719982721003</v>
      </c>
      <c r="BP15" s="92">
        <f>SUM(BP5:BP14)</f>
        <v>366793006.594</v>
      </c>
      <c r="BQ15" s="97">
        <f t="shared" si="31"/>
        <v>75.88621986973611</v>
      </c>
      <c r="BR15" s="92">
        <f>SUM(BR5:BR14)</f>
        <v>411253879.24600005</v>
      </c>
      <c r="BS15" s="97">
        <f t="shared" si="32"/>
        <v>84.69999483315443</v>
      </c>
      <c r="BT15" s="92">
        <f>SUM(BT5:BT14)</f>
        <v>439009286.55399996</v>
      </c>
      <c r="BU15" s="97">
        <f t="shared" si="33"/>
        <v>89.76435363758112</v>
      </c>
      <c r="BV15" s="134">
        <v>382998640.54</v>
      </c>
      <c r="BW15" s="143">
        <v>96.29726660446414</v>
      </c>
      <c r="BX15" s="134">
        <v>316985909.47699994</v>
      </c>
      <c r="BY15" s="143">
        <v>86.71709414394468</v>
      </c>
      <c r="BZ15" s="134">
        <v>194841999.653</v>
      </c>
      <c r="CA15" s="143">
        <v>71.61839688325773</v>
      </c>
      <c r="CB15" s="134">
        <v>100479291.62500001</v>
      </c>
      <c r="CC15" s="143">
        <v>50.12039906233814</v>
      </c>
      <c r="CD15" s="134">
        <v>240368603.187</v>
      </c>
      <c r="CE15" s="143">
        <v>80.46342432587903</v>
      </c>
      <c r="CF15" s="134">
        <f>SUM(CF5:CF14)</f>
        <v>161492414.112</v>
      </c>
      <c r="CG15" s="136">
        <f t="shared" si="39"/>
        <v>48.99530531488618</v>
      </c>
    </row>
    <row r="16" spans="1:85" ht="14.25">
      <c r="A16" s="133" t="s">
        <v>152</v>
      </c>
      <c r="B16" s="89">
        <f>B17-B15</f>
        <v>40808686.81999993</v>
      </c>
      <c r="C16" s="93">
        <f t="shared" si="0"/>
        <v>13.96225758775523</v>
      </c>
      <c r="D16" s="89">
        <f>D17-D15</f>
        <v>56659065.34000003</v>
      </c>
      <c r="E16" s="93">
        <f t="shared" si="1"/>
        <v>19.492979550495438</v>
      </c>
      <c r="F16" s="89">
        <f>F17-F15</f>
        <v>43534637.19</v>
      </c>
      <c r="G16" s="93">
        <f t="shared" si="2"/>
        <v>16.35089234827306</v>
      </c>
      <c r="H16" s="89">
        <f>H17-H15</f>
        <v>47005435.27999997</v>
      </c>
      <c r="I16" s="93">
        <f t="shared" si="3"/>
        <v>20.814527492221597</v>
      </c>
      <c r="J16" s="89">
        <f>J17-J15</f>
        <v>53473778.859999985</v>
      </c>
      <c r="K16" s="93">
        <f t="shared" si="4"/>
        <v>19.90613639235824</v>
      </c>
      <c r="L16" s="89">
        <f>L17-L15</f>
        <v>72792555.82</v>
      </c>
      <c r="M16" s="93">
        <f t="shared" si="5"/>
        <v>27.52017196822798</v>
      </c>
      <c r="N16" s="89">
        <f>N17-N15</f>
        <v>47274256.02999997</v>
      </c>
      <c r="O16" s="93">
        <f t="shared" si="6"/>
        <v>18.046303796245674</v>
      </c>
      <c r="P16" s="89">
        <f>P17-P15</f>
        <v>63246882.06000012</v>
      </c>
      <c r="Q16" s="93">
        <f t="shared" si="7"/>
        <v>17.742446169810158</v>
      </c>
      <c r="R16" s="89">
        <f>R17-R15</f>
        <v>42263572.639999986</v>
      </c>
      <c r="S16" s="93">
        <f t="shared" si="8"/>
        <v>13.011635812173934</v>
      </c>
      <c r="T16" s="89">
        <f>T17-T15</f>
        <v>70404305.35500002</v>
      </c>
      <c r="U16" s="93">
        <f t="shared" si="9"/>
        <v>19.955621750225276</v>
      </c>
      <c r="V16" s="89">
        <f>V17-V15</f>
        <v>85240351.01000005</v>
      </c>
      <c r="W16" s="93">
        <f t="shared" si="10"/>
        <v>14.75143457782854</v>
      </c>
      <c r="X16" s="89">
        <f>X17-X15</f>
        <v>0</v>
      </c>
      <c r="Z16" s="89">
        <f>Z17-Z15</f>
        <v>0</v>
      </c>
      <c r="AB16" s="89">
        <f>AB17-AB15</f>
        <v>56116365.66999996</v>
      </c>
      <c r="AC16" s="93">
        <f t="shared" si="11"/>
        <v>16.2034111691111</v>
      </c>
      <c r="AD16" s="89">
        <f>AD17-AD15</f>
        <v>56269807.73000002</v>
      </c>
      <c r="AE16" s="93">
        <f t="shared" si="12"/>
        <v>19.50032648125106</v>
      </c>
      <c r="AF16" s="89">
        <f>AF17-AF15</f>
        <v>76951050.58999997</v>
      </c>
      <c r="AG16" s="93">
        <f t="shared" si="13"/>
        <v>23.345314046213815</v>
      </c>
      <c r="AH16" s="89">
        <f>AH17-AH15</f>
        <v>39689692.07999998</v>
      </c>
      <c r="AI16" s="93">
        <f t="shared" si="14"/>
        <v>14.85466337399653</v>
      </c>
      <c r="AJ16" s="89">
        <f>AJ17-AJ15</f>
        <v>75506622.9500001</v>
      </c>
      <c r="AK16" s="93">
        <f t="shared" si="15"/>
        <v>19.628965979305192</v>
      </c>
      <c r="AL16" s="89">
        <f>AL17-AL15</f>
        <v>63465636.26000005</v>
      </c>
      <c r="AM16" s="93">
        <f t="shared" si="16"/>
        <v>18.651596713263515</v>
      </c>
      <c r="AN16" s="89">
        <f>AN17-AN15</f>
        <v>92403296.66199994</v>
      </c>
      <c r="AO16" s="93">
        <f t="shared" si="17"/>
        <v>20.564083017456408</v>
      </c>
      <c r="AP16" s="89">
        <f>AP17-AP15</f>
        <v>61014641.40999997</v>
      </c>
      <c r="AQ16" s="93">
        <f t="shared" si="18"/>
        <v>17.229921696749976</v>
      </c>
      <c r="AR16" s="89">
        <f>AR17-AR15</f>
        <v>65372070.359999955</v>
      </c>
      <c r="AS16" s="93">
        <f t="shared" si="19"/>
        <v>14.681656408998602</v>
      </c>
      <c r="AT16" s="89">
        <f>AT17-AT15</f>
        <v>57073969.08000004</v>
      </c>
      <c r="AU16" s="93">
        <f t="shared" si="20"/>
        <v>12.202078992200176</v>
      </c>
      <c r="AV16" s="89">
        <f>AV17-AV15</f>
        <v>75696531.27999997</v>
      </c>
      <c r="AW16" s="93">
        <f t="shared" si="21"/>
        <v>20.747350169397095</v>
      </c>
      <c r="AX16" s="89">
        <f>AX17-AX15</f>
        <v>66550577.859999985</v>
      </c>
      <c r="AY16" s="93">
        <f t="shared" si="22"/>
        <v>22.74185289122825</v>
      </c>
      <c r="AZ16" s="89">
        <f>AZ17-AZ15</f>
        <v>73636385.52999997</v>
      </c>
      <c r="BA16" s="93">
        <f t="shared" si="23"/>
        <v>21.067728805361206</v>
      </c>
      <c r="BB16" s="89">
        <f>BB17-BB15</f>
        <v>63908216.964999974</v>
      </c>
      <c r="BC16" s="93">
        <f t="shared" si="24"/>
        <v>21.598971913494903</v>
      </c>
      <c r="BD16" s="89">
        <f>BD17-BD15</f>
        <v>66181840.59500003</v>
      </c>
      <c r="BE16" s="93">
        <f t="shared" si="25"/>
        <v>23.89458032928141</v>
      </c>
      <c r="BF16" s="89">
        <f>BF17-BF15</f>
        <v>99182504.19399998</v>
      </c>
      <c r="BG16" s="93">
        <f t="shared" si="26"/>
        <v>28.90053893549352</v>
      </c>
      <c r="BH16" s="89">
        <f>BH17-BH15</f>
        <v>56914882.625</v>
      </c>
      <c r="BI16" s="93">
        <f t="shared" si="27"/>
        <v>23.73345006144378</v>
      </c>
      <c r="BJ16" s="89">
        <f>BJ17-BJ15</f>
        <v>66212694.596000016</v>
      </c>
      <c r="BK16" s="93">
        <f t="shared" si="28"/>
        <v>22.10995497867142</v>
      </c>
      <c r="BL16" s="89">
        <f>BL17-BL15</f>
        <v>59172618.241</v>
      </c>
      <c r="BM16" s="93">
        <f t="shared" si="29"/>
        <v>17.12556828617587</v>
      </c>
      <c r="BN16" s="89">
        <f>BN17-BN15</f>
        <v>80085094.84999996</v>
      </c>
      <c r="BO16" s="93">
        <f t="shared" si="30"/>
        <v>21.16280017278997</v>
      </c>
      <c r="BP16" s="89">
        <f>BP17-BP15</f>
        <v>116552991.16900003</v>
      </c>
      <c r="BQ16" s="93">
        <f t="shared" si="31"/>
        <v>24.113780130263887</v>
      </c>
      <c r="BR16" s="89">
        <f>BR17-BR15</f>
        <v>74287920.43899995</v>
      </c>
      <c r="BS16" s="93">
        <f t="shared" si="32"/>
        <v>15.300005166845567</v>
      </c>
      <c r="BT16" s="89">
        <f>BT17-BT15</f>
        <v>50059334.52300006</v>
      </c>
      <c r="BU16" s="93">
        <f t="shared" si="33"/>
        <v>10.235646362418867</v>
      </c>
      <c r="BV16" s="133">
        <v>14726709.352999985</v>
      </c>
      <c r="BW16" s="142">
        <v>3.702733395535866</v>
      </c>
      <c r="BX16" s="133">
        <v>48554371.37100005</v>
      </c>
      <c r="BY16" s="142">
        <v>13.282905856055319</v>
      </c>
      <c r="BZ16" s="133">
        <v>77213796.24900001</v>
      </c>
      <c r="CA16" s="142">
        <v>28.381603116742266</v>
      </c>
      <c r="CB16" s="133">
        <v>99996549.55899997</v>
      </c>
      <c r="CC16" s="142">
        <v>49.87960093766187</v>
      </c>
      <c r="CD16" s="133">
        <v>58361664.88299999</v>
      </c>
      <c r="CE16" s="142">
        <v>19.53657567412097</v>
      </c>
      <c r="CF16" s="133">
        <f>CF17-CF15</f>
        <v>168115520.922</v>
      </c>
      <c r="CG16" s="135">
        <f t="shared" si="39"/>
        <v>51.00469468511382</v>
      </c>
    </row>
    <row r="17" spans="1:85" ht="14.25">
      <c r="A17" s="130" t="s">
        <v>153</v>
      </c>
      <c r="B17" s="91">
        <v>292278570.02</v>
      </c>
      <c r="C17" s="98">
        <f t="shared" si="0"/>
        <v>100</v>
      </c>
      <c r="D17" s="91">
        <v>290663955.16</v>
      </c>
      <c r="E17" s="98">
        <f t="shared" si="1"/>
        <v>100</v>
      </c>
      <c r="F17" s="91">
        <v>266252362.64</v>
      </c>
      <c r="G17" s="98">
        <f t="shared" si="2"/>
        <v>100</v>
      </c>
      <c r="H17" s="91">
        <v>225829941.6</v>
      </c>
      <c r="I17" s="98">
        <f t="shared" si="3"/>
        <v>100</v>
      </c>
      <c r="J17" s="91">
        <v>268629621.57</v>
      </c>
      <c r="K17" s="98">
        <f t="shared" si="4"/>
        <v>100</v>
      </c>
      <c r="L17" s="91">
        <v>264506180.79</v>
      </c>
      <c r="M17" s="98">
        <f t="shared" si="5"/>
        <v>100</v>
      </c>
      <c r="N17" s="91">
        <v>261960878.88</v>
      </c>
      <c r="O17" s="98">
        <f t="shared" si="6"/>
        <v>100</v>
      </c>
      <c r="P17" s="91">
        <v>356472165.42</v>
      </c>
      <c r="Q17" s="98">
        <f t="shared" si="7"/>
        <v>100</v>
      </c>
      <c r="R17" s="91">
        <v>324813676.39</v>
      </c>
      <c r="S17" s="98">
        <f t="shared" si="8"/>
        <v>100</v>
      </c>
      <c r="T17" s="91">
        <v>352804368.795</v>
      </c>
      <c r="U17" s="98">
        <f t="shared" si="9"/>
        <v>100</v>
      </c>
      <c r="V17" s="91">
        <v>577844483.94</v>
      </c>
      <c r="W17" s="98">
        <f t="shared" si="10"/>
        <v>100</v>
      </c>
      <c r="X17" s="91"/>
      <c r="Y17" s="91"/>
      <c r="Z17" s="91"/>
      <c r="AA17" s="91"/>
      <c r="AB17" s="91">
        <v>346324394.81</v>
      </c>
      <c r="AC17" s="98">
        <f t="shared" si="11"/>
        <v>100</v>
      </c>
      <c r="AD17" s="91">
        <v>288558285.34</v>
      </c>
      <c r="AE17" s="98">
        <f t="shared" si="12"/>
        <v>100</v>
      </c>
      <c r="AF17" s="91">
        <v>329620969.92</v>
      </c>
      <c r="AG17" s="98">
        <f t="shared" si="13"/>
        <v>100</v>
      </c>
      <c r="AH17" s="91">
        <v>267186748.57</v>
      </c>
      <c r="AI17" s="98">
        <f t="shared" si="14"/>
        <v>100</v>
      </c>
      <c r="AJ17" s="91">
        <v>384669386.2</v>
      </c>
      <c r="AK17" s="98">
        <f t="shared" si="15"/>
        <v>100</v>
      </c>
      <c r="AL17" s="91">
        <v>340269185.72</v>
      </c>
      <c r="AM17" s="98">
        <f t="shared" si="16"/>
        <v>100</v>
      </c>
      <c r="AN17" s="91">
        <v>449343141.552</v>
      </c>
      <c r="AO17" s="98">
        <f t="shared" si="17"/>
        <v>100</v>
      </c>
      <c r="AP17" s="91">
        <v>354120247.81</v>
      </c>
      <c r="AQ17" s="98">
        <f t="shared" si="18"/>
        <v>100</v>
      </c>
      <c r="AR17" s="91">
        <v>445263589.74</v>
      </c>
      <c r="AS17" s="98">
        <f t="shared" si="19"/>
        <v>100</v>
      </c>
      <c r="AT17" s="91">
        <v>467739711.54</v>
      </c>
      <c r="AU17" s="98">
        <f t="shared" si="20"/>
        <v>100</v>
      </c>
      <c r="AV17" s="91">
        <v>364849152.6</v>
      </c>
      <c r="AW17" s="98">
        <f t="shared" si="21"/>
        <v>100</v>
      </c>
      <c r="AX17" s="91">
        <v>292634809.39</v>
      </c>
      <c r="AY17" s="98">
        <f t="shared" si="22"/>
        <v>100</v>
      </c>
      <c r="AZ17" s="91">
        <v>349522182.53</v>
      </c>
      <c r="BA17" s="98">
        <f t="shared" si="23"/>
        <v>100</v>
      </c>
      <c r="BB17" s="91">
        <v>295885457.979</v>
      </c>
      <c r="BC17" s="98">
        <f t="shared" si="24"/>
        <v>100</v>
      </c>
      <c r="BD17" s="91">
        <v>276974274.848</v>
      </c>
      <c r="BE17" s="98">
        <f t="shared" si="25"/>
        <v>100</v>
      </c>
      <c r="BF17" s="91">
        <v>343185656.21</v>
      </c>
      <c r="BG17" s="98">
        <f t="shared" si="26"/>
        <v>100</v>
      </c>
      <c r="BH17" s="91">
        <v>239808719.245</v>
      </c>
      <c r="BI17" s="98">
        <f t="shared" si="27"/>
        <v>100</v>
      </c>
      <c r="BJ17" s="91">
        <v>299470056.18</v>
      </c>
      <c r="BK17" s="98">
        <f t="shared" si="28"/>
        <v>100</v>
      </c>
      <c r="BL17" s="91">
        <v>345522071.164</v>
      </c>
      <c r="BM17" s="98">
        <f t="shared" si="29"/>
        <v>100</v>
      </c>
      <c r="BN17" s="91">
        <v>378423905.136</v>
      </c>
      <c r="BO17" s="98">
        <f t="shared" si="30"/>
        <v>100</v>
      </c>
      <c r="BP17" s="91">
        <v>483345997.763</v>
      </c>
      <c r="BQ17" s="98">
        <f t="shared" si="31"/>
        <v>100</v>
      </c>
      <c r="BR17" s="91">
        <v>485541799.685</v>
      </c>
      <c r="BS17" s="98">
        <f t="shared" si="32"/>
        <v>100</v>
      </c>
      <c r="BT17" s="91">
        <v>489068621.077</v>
      </c>
      <c r="BU17" s="98">
        <f t="shared" si="33"/>
        <v>100</v>
      </c>
      <c r="BV17" s="130">
        <v>397725349.893</v>
      </c>
      <c r="BW17" s="144">
        <f t="shared" si="34"/>
        <v>100</v>
      </c>
      <c r="BX17" s="130">
        <v>365540280.848</v>
      </c>
      <c r="BY17" s="144">
        <f t="shared" si="35"/>
        <v>100</v>
      </c>
      <c r="BZ17" s="130">
        <v>272055795.902</v>
      </c>
      <c r="CA17" s="144">
        <f t="shared" si="36"/>
        <v>100</v>
      </c>
      <c r="CB17" s="130">
        <v>200475841.184</v>
      </c>
      <c r="CC17" s="144">
        <f t="shared" si="37"/>
        <v>100</v>
      </c>
      <c r="CD17" s="130">
        <v>298730268.07</v>
      </c>
      <c r="CE17" s="144">
        <f t="shared" si="38"/>
        <v>100</v>
      </c>
      <c r="CF17" s="130">
        <v>329607935.034</v>
      </c>
      <c r="CG17" s="137">
        <f t="shared" si="39"/>
        <v>100</v>
      </c>
    </row>
    <row r="20" ht="17.25">
      <c r="A20" s="53" t="s">
        <v>156</v>
      </c>
    </row>
    <row r="21" spans="1:85" ht="14.25">
      <c r="A21" s="178" t="s">
        <v>179</v>
      </c>
      <c r="B21" s="132" t="s">
        <v>137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 t="s">
        <v>138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 t="s">
        <v>139</v>
      </c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79" t="s">
        <v>40</v>
      </c>
      <c r="BW21" s="179"/>
      <c r="BX21" s="179" t="s">
        <v>41</v>
      </c>
      <c r="BY21" s="179"/>
      <c r="BZ21" s="179" t="s">
        <v>43</v>
      </c>
      <c r="CA21" s="179"/>
      <c r="CB21" s="179" t="s">
        <v>44</v>
      </c>
      <c r="CC21" s="179"/>
      <c r="CD21" s="179" t="s">
        <v>46</v>
      </c>
      <c r="CE21" s="179"/>
      <c r="CF21" s="179" t="s">
        <v>47</v>
      </c>
      <c r="CG21" s="179"/>
    </row>
    <row r="22" spans="1:85" ht="14.25">
      <c r="A22" s="178"/>
      <c r="B22" s="132" t="s">
        <v>140</v>
      </c>
      <c r="C22" s="130"/>
      <c r="D22" s="130" t="s">
        <v>141</v>
      </c>
      <c r="E22" s="130"/>
      <c r="F22" s="130" t="s">
        <v>142</v>
      </c>
      <c r="G22" s="130"/>
      <c r="H22" s="130" t="s">
        <v>143</v>
      </c>
      <c r="I22" s="130"/>
      <c r="J22" s="130" t="s">
        <v>144</v>
      </c>
      <c r="K22" s="130"/>
      <c r="L22" s="130" t="s">
        <v>145</v>
      </c>
      <c r="M22" s="130"/>
      <c r="N22" s="130" t="s">
        <v>146</v>
      </c>
      <c r="O22" s="130"/>
      <c r="P22" s="130" t="s">
        <v>147</v>
      </c>
      <c r="Q22" s="130"/>
      <c r="R22" s="130" t="s">
        <v>148</v>
      </c>
      <c r="S22" s="130"/>
      <c r="T22" s="130" t="s">
        <v>149</v>
      </c>
      <c r="U22" s="130"/>
      <c r="V22" s="130" t="s">
        <v>150</v>
      </c>
      <c r="W22" s="130"/>
      <c r="X22" s="130" t="s">
        <v>151</v>
      </c>
      <c r="Y22" s="130"/>
      <c r="Z22" s="130" t="s">
        <v>140</v>
      </c>
      <c r="AA22" s="130"/>
      <c r="AB22" s="130" t="s">
        <v>141</v>
      </c>
      <c r="AC22" s="130"/>
      <c r="AD22" s="130" t="s">
        <v>142</v>
      </c>
      <c r="AE22" s="130"/>
      <c r="AF22" s="130" t="s">
        <v>143</v>
      </c>
      <c r="AG22" s="130"/>
      <c r="AH22" s="130" t="s">
        <v>144</v>
      </c>
      <c r="AI22" s="130"/>
      <c r="AJ22" s="130" t="s">
        <v>145</v>
      </c>
      <c r="AK22" s="130"/>
      <c r="AL22" s="130" t="s">
        <v>146</v>
      </c>
      <c r="AM22" s="130"/>
      <c r="AN22" s="130" t="s">
        <v>147</v>
      </c>
      <c r="AO22" s="130"/>
      <c r="AP22" s="130" t="s">
        <v>148</v>
      </c>
      <c r="AQ22" s="130"/>
      <c r="AR22" s="130" t="s">
        <v>149</v>
      </c>
      <c r="AS22" s="130"/>
      <c r="AT22" s="130" t="s">
        <v>150</v>
      </c>
      <c r="AU22" s="130"/>
      <c r="AV22" s="130" t="s">
        <v>151</v>
      </c>
      <c r="AW22" s="130"/>
      <c r="AX22" s="130" t="s">
        <v>140</v>
      </c>
      <c r="AY22" s="130"/>
      <c r="AZ22" s="130" t="s">
        <v>141</v>
      </c>
      <c r="BA22" s="130"/>
      <c r="BB22" s="130" t="s">
        <v>142</v>
      </c>
      <c r="BC22" s="130"/>
      <c r="BD22" s="130" t="s">
        <v>143</v>
      </c>
      <c r="BE22" s="130"/>
      <c r="BF22" s="130" t="s">
        <v>144</v>
      </c>
      <c r="BG22" s="130"/>
      <c r="BH22" s="130" t="s">
        <v>145</v>
      </c>
      <c r="BI22" s="130"/>
      <c r="BJ22" s="130" t="s">
        <v>146</v>
      </c>
      <c r="BK22" s="130"/>
      <c r="BL22" s="130" t="s">
        <v>147</v>
      </c>
      <c r="BM22" s="130"/>
      <c r="BN22" s="130" t="s">
        <v>148</v>
      </c>
      <c r="BO22" s="130"/>
      <c r="BP22" s="130" t="s">
        <v>149</v>
      </c>
      <c r="BQ22" s="130"/>
      <c r="BR22" s="130" t="s">
        <v>150</v>
      </c>
      <c r="BS22" s="130"/>
      <c r="BT22" s="130" t="s">
        <v>151</v>
      </c>
      <c r="BU22" s="139"/>
      <c r="BV22" s="131" t="s">
        <v>177</v>
      </c>
      <c r="BW22" s="145" t="s">
        <v>178</v>
      </c>
      <c r="BX22" s="131" t="s">
        <v>177</v>
      </c>
      <c r="BY22" s="131" t="s">
        <v>178</v>
      </c>
      <c r="BZ22" s="131" t="s">
        <v>177</v>
      </c>
      <c r="CA22" s="131" t="s">
        <v>178</v>
      </c>
      <c r="CB22" s="131" t="s">
        <v>177</v>
      </c>
      <c r="CC22" s="131" t="s">
        <v>178</v>
      </c>
      <c r="CD22" s="131" t="s">
        <v>177</v>
      </c>
      <c r="CE22" s="131" t="s">
        <v>178</v>
      </c>
      <c r="CF22" s="131" t="s">
        <v>177</v>
      </c>
      <c r="CG22" s="131" t="s">
        <v>178</v>
      </c>
    </row>
    <row r="23" spans="1:85" ht="14.25">
      <c r="A23" s="140" t="s">
        <v>161</v>
      </c>
      <c r="BV23" s="133">
        <v>93952554.653</v>
      </c>
      <c r="BW23" s="141">
        <f aca="true" t="shared" si="40" ref="BW23:BW35">BV23/$BV$35*100</f>
        <v>32.79863499627687</v>
      </c>
      <c r="BX23" s="133">
        <v>118519777.955</v>
      </c>
      <c r="BY23" s="142">
        <f aca="true" t="shared" si="41" ref="BY23:BY35">BX23/$BX$35*100</f>
        <v>30.44298979740671</v>
      </c>
      <c r="BZ23" s="133">
        <v>158151288.288</v>
      </c>
      <c r="CA23" s="142">
        <f aca="true" t="shared" si="42" ref="CA23:CA35">BZ23/$BZ$35*100</f>
        <v>39.651311634269646</v>
      </c>
      <c r="CB23" s="133">
        <v>164655471.963</v>
      </c>
      <c r="CC23" s="142">
        <f aca="true" t="shared" si="43" ref="CC23:CC35">CB23/$CB$35*100</f>
        <v>37.470088188388736</v>
      </c>
      <c r="CD23" s="133">
        <v>323585917.971</v>
      </c>
      <c r="CE23" s="142">
        <f aca="true" t="shared" si="44" ref="CE23:CE35">CD23/$CD$35*100</f>
        <v>61.24409961227191</v>
      </c>
      <c r="CF23" s="133">
        <v>160318065.086</v>
      </c>
      <c r="CG23" s="142">
        <f aca="true" t="shared" si="45" ref="CG23:CG35">CF23/$CF$35*100</f>
        <v>32.83507631631399</v>
      </c>
    </row>
    <row r="24" spans="1:85" ht="14.25">
      <c r="A24" s="133" t="s">
        <v>169</v>
      </c>
      <c r="BV24" s="133">
        <v>32765724.482</v>
      </c>
      <c r="BW24" s="142">
        <f t="shared" si="40"/>
        <v>11.438444027869503</v>
      </c>
      <c r="BX24" s="133">
        <v>67262471.134</v>
      </c>
      <c r="BY24" s="142">
        <f t="shared" si="41"/>
        <v>17.277038126566456</v>
      </c>
      <c r="BZ24" s="133">
        <v>38481099.261</v>
      </c>
      <c r="CA24" s="142">
        <f t="shared" si="42"/>
        <v>9.647888900206635</v>
      </c>
      <c r="CB24" s="133">
        <v>86500880.881</v>
      </c>
      <c r="CC24" s="142">
        <f t="shared" si="43"/>
        <v>19.684712547620123</v>
      </c>
      <c r="CD24" s="133">
        <v>90371677.147</v>
      </c>
      <c r="CE24" s="142">
        <f t="shared" si="44"/>
        <v>17.104366073850503</v>
      </c>
      <c r="CF24" s="133">
        <v>117681418.74</v>
      </c>
      <c r="CG24" s="142">
        <f t="shared" si="45"/>
        <v>24.102576108732237</v>
      </c>
    </row>
    <row r="25" spans="1:85" ht="14.25">
      <c r="A25" s="133" t="s">
        <v>164</v>
      </c>
      <c r="BV25" s="133">
        <v>21389728.835</v>
      </c>
      <c r="BW25" s="142">
        <f t="shared" si="40"/>
        <v>7.46710838592511</v>
      </c>
      <c r="BX25" s="133">
        <v>35701147.061</v>
      </c>
      <c r="BY25" s="142">
        <f t="shared" si="41"/>
        <v>9.170196523203058</v>
      </c>
      <c r="BZ25" s="133">
        <v>45022213.323</v>
      </c>
      <c r="CA25" s="142">
        <f t="shared" si="42"/>
        <v>11.287861327338264</v>
      </c>
      <c r="CB25" s="133">
        <v>44283396.282</v>
      </c>
      <c r="CC25" s="142">
        <f t="shared" si="43"/>
        <v>10.077422536803214</v>
      </c>
      <c r="CD25" s="133">
        <v>52186644.374</v>
      </c>
      <c r="CE25" s="142">
        <f t="shared" si="44"/>
        <v>9.877203762488525</v>
      </c>
      <c r="CF25" s="133">
        <v>30493933.798</v>
      </c>
      <c r="CG25" s="142">
        <f t="shared" si="45"/>
        <v>6.245525997989318</v>
      </c>
    </row>
    <row r="26" spans="1:85" ht="14.25">
      <c r="A26" s="133" t="s">
        <v>165</v>
      </c>
      <c r="BV26" s="133">
        <v>3869832.048</v>
      </c>
      <c r="BW26" s="142">
        <f t="shared" si="40"/>
        <v>1.3509500546102897</v>
      </c>
      <c r="BX26" s="133">
        <v>3915292.44</v>
      </c>
      <c r="BY26" s="142">
        <f t="shared" si="41"/>
        <v>1.0056820039777608</v>
      </c>
      <c r="BZ26" s="133">
        <v>4753332.796</v>
      </c>
      <c r="CA26" s="142">
        <f t="shared" si="42"/>
        <v>1.1917441965592337</v>
      </c>
      <c r="CB26" s="133">
        <v>4488532.645</v>
      </c>
      <c r="CC26" s="142">
        <f t="shared" si="43"/>
        <v>1.021440174684295</v>
      </c>
      <c r="CD26" s="133">
        <v>4098068.533</v>
      </c>
      <c r="CE26" s="142">
        <f t="shared" si="44"/>
        <v>0.775628677003992</v>
      </c>
      <c r="CF26" s="133">
        <v>3550104.533</v>
      </c>
      <c r="CG26" s="142">
        <f t="shared" si="45"/>
        <v>0.7271042923916046</v>
      </c>
    </row>
    <row r="27" spans="1:85" ht="14.25">
      <c r="A27" s="133" t="s">
        <v>172</v>
      </c>
      <c r="BV27" s="133">
        <v>3971991.604</v>
      </c>
      <c r="BW27" s="142">
        <f t="shared" si="40"/>
        <v>1.3866137361461564</v>
      </c>
      <c r="BX27" s="133">
        <v>3688469.567</v>
      </c>
      <c r="BY27" s="142">
        <f t="shared" si="41"/>
        <v>0.9474202815234775</v>
      </c>
      <c r="BZ27" s="133">
        <v>5141592.024</v>
      </c>
      <c r="CA27" s="142">
        <f t="shared" si="42"/>
        <v>1.2890876188668285</v>
      </c>
      <c r="CB27" s="133">
        <v>3476007.959</v>
      </c>
      <c r="CC27" s="142">
        <f t="shared" si="43"/>
        <v>0.7910233605630732</v>
      </c>
      <c r="CD27" s="133">
        <v>3174389.029</v>
      </c>
      <c r="CE27" s="142">
        <f t="shared" si="44"/>
        <v>0.6008067320086607</v>
      </c>
      <c r="CF27" s="133">
        <v>3547428.082</v>
      </c>
      <c r="CG27" s="142">
        <f t="shared" si="45"/>
        <v>0.7265561228962034</v>
      </c>
    </row>
    <row r="28" spans="1:85" ht="14.25">
      <c r="A28" s="133" t="s">
        <v>173</v>
      </c>
      <c r="BV28" s="133">
        <v>1109.79</v>
      </c>
      <c r="BW28" s="142">
        <f t="shared" si="40"/>
        <v>0.0003874253048994217</v>
      </c>
      <c r="BX28" s="133">
        <v>211748.386</v>
      </c>
      <c r="BY28" s="142">
        <f t="shared" si="41"/>
        <v>0.05438968977028352</v>
      </c>
      <c r="BZ28" s="133">
        <v>251336.719</v>
      </c>
      <c r="CA28" s="142">
        <f t="shared" si="42"/>
        <v>0.06301453929389228</v>
      </c>
      <c r="CB28" s="133">
        <v>131450.07</v>
      </c>
      <c r="CC28" s="142">
        <f t="shared" si="43"/>
        <v>0.029913647305791807</v>
      </c>
      <c r="CD28" s="133">
        <v>938512.253</v>
      </c>
      <c r="CE28" s="142">
        <f t="shared" si="44"/>
        <v>0.1776292932352544</v>
      </c>
      <c r="CF28" s="133">
        <v>955526.957</v>
      </c>
      <c r="CG28" s="142">
        <f t="shared" si="45"/>
        <v>0.19570346322830046</v>
      </c>
    </row>
    <row r="29" spans="1:85" ht="14.25">
      <c r="A29" s="133" t="s">
        <v>174</v>
      </c>
      <c r="BV29" s="133">
        <v>142833.843</v>
      </c>
      <c r="BW29" s="142">
        <f t="shared" si="40"/>
        <v>0.04986298774924186</v>
      </c>
      <c r="BX29" s="133">
        <v>147411.344</v>
      </c>
      <c r="BY29" s="142">
        <f t="shared" si="41"/>
        <v>0.03786407736199012</v>
      </c>
      <c r="BZ29" s="133">
        <v>231789.623</v>
      </c>
      <c r="CA29" s="142">
        <f t="shared" si="42"/>
        <v>0.05811373827335583</v>
      </c>
      <c r="CB29" s="133">
        <v>286353.424</v>
      </c>
      <c r="CC29" s="142">
        <f t="shared" si="43"/>
        <v>0.06516447903254718</v>
      </c>
      <c r="CD29" s="133">
        <v>323306.584</v>
      </c>
      <c r="CE29" s="142">
        <f t="shared" si="44"/>
        <v>0.06119123094093945</v>
      </c>
      <c r="CF29" s="133">
        <v>126341.789</v>
      </c>
      <c r="CG29" s="142">
        <f t="shared" si="45"/>
        <v>0.02587632455225352</v>
      </c>
    </row>
    <row r="30" spans="1:85" ht="14.25">
      <c r="A30" s="133" t="s">
        <v>175</v>
      </c>
      <c r="BV30" s="133">
        <v>355585.047</v>
      </c>
      <c r="BW30" s="142">
        <f t="shared" si="40"/>
        <v>0.12413397602397769</v>
      </c>
      <c r="BX30" s="133">
        <v>410240.536</v>
      </c>
      <c r="BY30" s="142">
        <f t="shared" si="41"/>
        <v>0.10537438280278004</v>
      </c>
      <c r="BZ30" s="133">
        <v>244577.346</v>
      </c>
      <c r="CA30" s="142">
        <f t="shared" si="42"/>
        <v>0.06131984550937378</v>
      </c>
      <c r="CB30" s="133">
        <v>456655.389</v>
      </c>
      <c r="CC30" s="142">
        <f t="shared" si="43"/>
        <v>0.10391952052087275</v>
      </c>
      <c r="CD30" s="133">
        <v>108238.527</v>
      </c>
      <c r="CE30" s="142">
        <f t="shared" si="44"/>
        <v>0.02048596913932353</v>
      </c>
      <c r="CF30" s="133">
        <v>161875.462</v>
      </c>
      <c r="CG30" s="142">
        <f t="shared" si="45"/>
        <v>0.03315405001711652</v>
      </c>
    </row>
    <row r="31" spans="1:85" ht="14.25">
      <c r="A31" s="133" t="s">
        <v>168</v>
      </c>
      <c r="BV31" s="133">
        <v>43948.875</v>
      </c>
      <c r="BW31" s="142">
        <f t="shared" si="40"/>
        <v>0.01534245784955854</v>
      </c>
      <c r="BX31" s="133">
        <v>55299.179</v>
      </c>
      <c r="BY31" s="142">
        <f t="shared" si="41"/>
        <v>0.014204146946184408</v>
      </c>
      <c r="BZ31" s="133">
        <v>55965.002</v>
      </c>
      <c r="CA31" s="142">
        <f t="shared" si="42"/>
        <v>0.014031411055428634</v>
      </c>
      <c r="CB31" s="133">
        <v>124568.771</v>
      </c>
      <c r="CC31" s="142">
        <f t="shared" si="43"/>
        <v>0.02834769339422905</v>
      </c>
      <c r="CD31" s="133">
        <v>66404.295</v>
      </c>
      <c r="CE31" s="142">
        <f t="shared" si="44"/>
        <v>0.012568134247508151</v>
      </c>
      <c r="CF31" s="133">
        <v>49224.425</v>
      </c>
      <c r="CG31" s="142">
        <f t="shared" si="45"/>
        <v>0.010081756854005463</v>
      </c>
    </row>
    <row r="32" spans="1:85" ht="14.25">
      <c r="A32" s="133" t="s">
        <v>176</v>
      </c>
      <c r="BV32" s="133">
        <v>10500.001</v>
      </c>
      <c r="BW32" s="142">
        <f t="shared" si="40"/>
        <v>0.0036655277925276247</v>
      </c>
      <c r="BX32" s="133">
        <v>2724.726</v>
      </c>
      <c r="BY32" s="142">
        <f t="shared" si="41"/>
        <v>0.0006998731118971814</v>
      </c>
      <c r="BZ32" s="133">
        <v>33507.32</v>
      </c>
      <c r="CA32" s="142">
        <f t="shared" si="42"/>
        <v>0.008400874894738411</v>
      </c>
      <c r="CB32" s="133">
        <v>88217.175</v>
      </c>
      <c r="CC32" s="142">
        <f t="shared" si="43"/>
        <v>0.02007528378846291</v>
      </c>
      <c r="CD32" s="133">
        <v>1809.232</v>
      </c>
      <c r="CE32" s="142">
        <f t="shared" si="44"/>
        <v>0.00034242770984749813</v>
      </c>
      <c r="CF32" s="133">
        <v>59526.075</v>
      </c>
      <c r="CG32" s="142">
        <f t="shared" si="45"/>
        <v>0.012191659214369557</v>
      </c>
    </row>
    <row r="33" spans="1:85" ht="14.25">
      <c r="A33" s="134" t="s">
        <v>63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134">
        <v>156503809.17799997</v>
      </c>
      <c r="BW33" s="143">
        <v>54.63514357554812</v>
      </c>
      <c r="BX33" s="134">
        <v>229914582.328</v>
      </c>
      <c r="BY33" s="143">
        <v>59.0558589026706</v>
      </c>
      <c r="BZ33" s="134">
        <v>252366701.70199996</v>
      </c>
      <c r="CA33" s="143">
        <v>63.27277408626739</v>
      </c>
      <c r="CB33" s="134">
        <v>304491534.559</v>
      </c>
      <c r="CC33" s="143">
        <v>69.29210743210136</v>
      </c>
      <c r="CD33" s="134">
        <v>474854967.94500005</v>
      </c>
      <c r="CE33" s="143">
        <v>89.87432191289648</v>
      </c>
      <c r="CF33" s="134">
        <f>SUM(CF23:CF32)</f>
        <v>316943444.94699997</v>
      </c>
      <c r="CG33" s="143">
        <f t="shared" si="45"/>
        <v>64.9138460921894</v>
      </c>
    </row>
    <row r="34" spans="1:85" ht="14.25">
      <c r="A34" s="133" t="s">
        <v>152</v>
      </c>
      <c r="BV34" s="133">
        <v>129948827.231</v>
      </c>
      <c r="BW34" s="142">
        <v>45.36485642445188</v>
      </c>
      <c r="BX34" s="133">
        <v>159402560.12</v>
      </c>
      <c r="BY34" s="142">
        <v>40.94414109732939</v>
      </c>
      <c r="BZ34" s="133">
        <v>146488422.55400002</v>
      </c>
      <c r="CA34" s="142">
        <v>36.72722591373261</v>
      </c>
      <c r="CB34" s="133">
        <v>134940236.018</v>
      </c>
      <c r="CC34" s="142">
        <v>30.707892567898643</v>
      </c>
      <c r="CD34" s="133">
        <v>53499469.49399996</v>
      </c>
      <c r="CE34" s="142">
        <v>10.12567808710353</v>
      </c>
      <c r="CF34" s="133">
        <f>CF35-CF33</f>
        <v>171309006.61300004</v>
      </c>
      <c r="CG34" s="142">
        <f t="shared" si="45"/>
        <v>35.086153907810605</v>
      </c>
    </row>
    <row r="35" spans="1:85" ht="14.25">
      <c r="A35" s="130" t="s">
        <v>153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130">
        <v>286452636.409</v>
      </c>
      <c r="BW35" s="144">
        <f t="shared" si="40"/>
        <v>100</v>
      </c>
      <c r="BX35" s="130">
        <v>389317142.448</v>
      </c>
      <c r="BY35" s="144">
        <f t="shared" si="41"/>
        <v>100</v>
      </c>
      <c r="BZ35" s="130">
        <v>398855124.256</v>
      </c>
      <c r="CA35" s="144">
        <f t="shared" si="42"/>
        <v>100</v>
      </c>
      <c r="CB35" s="130">
        <v>439431770.577</v>
      </c>
      <c r="CC35" s="144">
        <f t="shared" si="43"/>
        <v>100</v>
      </c>
      <c r="CD35" s="130">
        <v>528354437.439</v>
      </c>
      <c r="CE35" s="144">
        <f t="shared" si="44"/>
        <v>100</v>
      </c>
      <c r="CF35" s="130">
        <v>488252451.56</v>
      </c>
      <c r="CG35" s="144">
        <f t="shared" si="45"/>
        <v>100</v>
      </c>
    </row>
    <row r="38" ht="17.25">
      <c r="A38" s="53" t="s">
        <v>157</v>
      </c>
    </row>
    <row r="39" spans="1:81" ht="14.25">
      <c r="A39" s="178" t="s">
        <v>179</v>
      </c>
      <c r="B39" s="132" t="s">
        <v>137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 t="s">
        <v>138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 t="s">
        <v>139</v>
      </c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79" t="s">
        <v>29</v>
      </c>
      <c r="BW39" s="179"/>
      <c r="BX39" s="179" t="s">
        <v>30</v>
      </c>
      <c r="BY39" s="179"/>
      <c r="BZ39" s="179" t="s">
        <v>31</v>
      </c>
      <c r="CA39" s="179"/>
      <c r="CB39" s="179" t="s">
        <v>35</v>
      </c>
      <c r="CC39" s="179"/>
    </row>
    <row r="40" spans="1:81" ht="14.25">
      <c r="A40" s="178"/>
      <c r="B40" s="132" t="s">
        <v>140</v>
      </c>
      <c r="C40" s="130"/>
      <c r="D40" s="130" t="s">
        <v>141</v>
      </c>
      <c r="E40" s="130"/>
      <c r="F40" s="130" t="s">
        <v>142</v>
      </c>
      <c r="G40" s="130"/>
      <c r="H40" s="130" t="s">
        <v>143</v>
      </c>
      <c r="I40" s="130"/>
      <c r="J40" s="130" t="s">
        <v>144</v>
      </c>
      <c r="K40" s="130"/>
      <c r="L40" s="130" t="s">
        <v>145</v>
      </c>
      <c r="M40" s="130"/>
      <c r="N40" s="130" t="s">
        <v>146</v>
      </c>
      <c r="O40" s="130"/>
      <c r="P40" s="130" t="s">
        <v>147</v>
      </c>
      <c r="Q40" s="130"/>
      <c r="R40" s="130" t="s">
        <v>148</v>
      </c>
      <c r="S40" s="130"/>
      <c r="T40" s="130" t="s">
        <v>149</v>
      </c>
      <c r="U40" s="130"/>
      <c r="V40" s="130" t="s">
        <v>150</v>
      </c>
      <c r="W40" s="130"/>
      <c r="X40" s="130" t="s">
        <v>151</v>
      </c>
      <c r="Y40" s="130"/>
      <c r="Z40" s="130" t="s">
        <v>140</v>
      </c>
      <c r="AA40" s="130"/>
      <c r="AB40" s="130" t="s">
        <v>141</v>
      </c>
      <c r="AC40" s="130"/>
      <c r="AD40" s="130" t="s">
        <v>142</v>
      </c>
      <c r="AE40" s="130"/>
      <c r="AF40" s="130" t="s">
        <v>143</v>
      </c>
      <c r="AG40" s="130"/>
      <c r="AH40" s="130" t="s">
        <v>144</v>
      </c>
      <c r="AI40" s="130"/>
      <c r="AJ40" s="130" t="s">
        <v>145</v>
      </c>
      <c r="AK40" s="130"/>
      <c r="AL40" s="130" t="s">
        <v>146</v>
      </c>
      <c r="AM40" s="130"/>
      <c r="AN40" s="130" t="s">
        <v>147</v>
      </c>
      <c r="AO40" s="130"/>
      <c r="AP40" s="130" t="s">
        <v>148</v>
      </c>
      <c r="AQ40" s="130"/>
      <c r="AR40" s="130" t="s">
        <v>149</v>
      </c>
      <c r="AS40" s="130"/>
      <c r="AT40" s="130" t="s">
        <v>150</v>
      </c>
      <c r="AU40" s="130"/>
      <c r="AV40" s="130" t="s">
        <v>151</v>
      </c>
      <c r="AW40" s="130"/>
      <c r="AX40" s="130" t="s">
        <v>140</v>
      </c>
      <c r="AY40" s="130"/>
      <c r="AZ40" s="130" t="s">
        <v>141</v>
      </c>
      <c r="BA40" s="130"/>
      <c r="BB40" s="130" t="s">
        <v>142</v>
      </c>
      <c r="BC40" s="130"/>
      <c r="BD40" s="130" t="s">
        <v>143</v>
      </c>
      <c r="BE40" s="130"/>
      <c r="BF40" s="130" t="s">
        <v>144</v>
      </c>
      <c r="BG40" s="130"/>
      <c r="BH40" s="130" t="s">
        <v>145</v>
      </c>
      <c r="BI40" s="130"/>
      <c r="BJ40" s="130" t="s">
        <v>146</v>
      </c>
      <c r="BK40" s="130"/>
      <c r="BL40" s="130" t="s">
        <v>147</v>
      </c>
      <c r="BM40" s="130"/>
      <c r="BN40" s="130" t="s">
        <v>148</v>
      </c>
      <c r="BO40" s="130"/>
      <c r="BP40" s="130" t="s">
        <v>149</v>
      </c>
      <c r="BQ40" s="130"/>
      <c r="BR40" s="130" t="s">
        <v>150</v>
      </c>
      <c r="BS40" s="130"/>
      <c r="BT40" s="130" t="s">
        <v>151</v>
      </c>
      <c r="BU40" s="139"/>
      <c r="BV40" s="131" t="s">
        <v>177</v>
      </c>
      <c r="BW40" s="131" t="s">
        <v>178</v>
      </c>
      <c r="BX40" s="131" t="s">
        <v>177</v>
      </c>
      <c r="BY40" s="131" t="s">
        <v>178</v>
      </c>
      <c r="BZ40" s="131" t="s">
        <v>177</v>
      </c>
      <c r="CA40" s="131" t="s">
        <v>178</v>
      </c>
      <c r="CB40" s="131" t="s">
        <v>177</v>
      </c>
      <c r="CC40" s="131" t="s">
        <v>178</v>
      </c>
    </row>
    <row r="41" spans="1:81" ht="14.25">
      <c r="A41" s="133" t="s">
        <v>161</v>
      </c>
      <c r="BV41" s="133">
        <v>112548959.554</v>
      </c>
      <c r="BW41" s="142">
        <f aca="true" t="shared" si="46" ref="BW41:BW53">BV41/$BV$53*100</f>
        <v>39.78447454609027</v>
      </c>
      <c r="BX41" s="133">
        <v>114768764.508</v>
      </c>
      <c r="BY41" s="142">
        <f aca="true" t="shared" si="47" ref="BY41:BY53">BX41/$BX$53*100</f>
        <v>33.67442803294291</v>
      </c>
      <c r="BZ41" s="133">
        <v>140205817.37</v>
      </c>
      <c r="CA41" s="142">
        <f aca="true" t="shared" si="48" ref="CA41:CA53">BZ41/$BZ$53*100</f>
        <v>30.36022748728075</v>
      </c>
      <c r="CB41" s="133">
        <v>176364963.629</v>
      </c>
      <c r="CC41" s="142">
        <f aca="true" t="shared" si="49" ref="CC41:CC53">CB41/$CB$53*100</f>
        <v>39.66316398299757</v>
      </c>
    </row>
    <row r="42" spans="1:81" ht="14.25">
      <c r="A42" s="133" t="s">
        <v>169</v>
      </c>
      <c r="BV42" s="133">
        <v>71314014.919</v>
      </c>
      <c r="BW42" s="142">
        <f t="shared" si="46"/>
        <v>25.20850146076382</v>
      </c>
      <c r="BX42" s="133">
        <v>84772056.89</v>
      </c>
      <c r="BY42" s="142">
        <f t="shared" si="47"/>
        <v>24.87306142210726</v>
      </c>
      <c r="BZ42" s="133">
        <v>90855623.238</v>
      </c>
      <c r="CA42" s="142">
        <f t="shared" si="48"/>
        <v>19.67391540341727</v>
      </c>
      <c r="CB42" s="133">
        <v>112376646.547</v>
      </c>
      <c r="CC42" s="142">
        <f t="shared" si="49"/>
        <v>25.272669061578345</v>
      </c>
    </row>
    <row r="43" spans="1:81" ht="14.25">
      <c r="A43" s="133" t="s">
        <v>164</v>
      </c>
      <c r="BV43" s="133">
        <v>39906828.238</v>
      </c>
      <c r="BW43" s="142">
        <f t="shared" si="46"/>
        <v>14.106502614874517</v>
      </c>
      <c r="BX43" s="133">
        <v>41021022.948</v>
      </c>
      <c r="BY43" s="142">
        <f t="shared" si="47"/>
        <v>12.036022963406893</v>
      </c>
      <c r="BZ43" s="133">
        <v>32142069.61</v>
      </c>
      <c r="CA43" s="142">
        <f t="shared" si="48"/>
        <v>6.960057461070905</v>
      </c>
      <c r="CB43" s="133">
        <v>36402816.472</v>
      </c>
      <c r="CC43" s="142">
        <f t="shared" si="49"/>
        <v>8.18672172444168</v>
      </c>
    </row>
    <row r="44" spans="1:81" ht="14.25">
      <c r="A44" s="133" t="s">
        <v>165</v>
      </c>
      <c r="BV44" s="133">
        <v>2766205.561</v>
      </c>
      <c r="BW44" s="142">
        <f t="shared" si="46"/>
        <v>0.9778147676083657</v>
      </c>
      <c r="BX44" s="133">
        <v>3780327.84</v>
      </c>
      <c r="BY44" s="142">
        <f t="shared" si="47"/>
        <v>1.1091901035506662</v>
      </c>
      <c r="BZ44" s="133">
        <v>4349019.964</v>
      </c>
      <c r="CA44" s="142">
        <f t="shared" si="48"/>
        <v>0.941738637743698</v>
      </c>
      <c r="CB44" s="133">
        <v>4897963.569</v>
      </c>
      <c r="CC44" s="142">
        <f t="shared" si="49"/>
        <v>1.1015154496822694</v>
      </c>
    </row>
    <row r="45" spans="1:81" ht="14.25">
      <c r="A45" s="133" t="s">
        <v>172</v>
      </c>
      <c r="BV45" s="133">
        <v>1110907.953</v>
      </c>
      <c r="BW45" s="142">
        <f t="shared" si="46"/>
        <v>0.3926903398691346</v>
      </c>
      <c r="BX45" s="133">
        <v>2787160.973</v>
      </c>
      <c r="BY45" s="142">
        <f t="shared" si="47"/>
        <v>0.8177839327962217</v>
      </c>
      <c r="BZ45" s="133">
        <v>2880898.749</v>
      </c>
      <c r="CA45" s="142">
        <f t="shared" si="48"/>
        <v>0.6238310437336921</v>
      </c>
      <c r="CB45" s="133">
        <v>1830100.518</v>
      </c>
      <c r="CC45" s="142">
        <f t="shared" si="49"/>
        <v>0.41157594715636076</v>
      </c>
    </row>
    <row r="46" spans="1:81" ht="14.25">
      <c r="A46" s="133" t="s">
        <v>173</v>
      </c>
      <c r="BV46" s="133">
        <v>1535909.165</v>
      </c>
      <c r="BW46" s="142">
        <f t="shared" si="46"/>
        <v>0.5429222919713572</v>
      </c>
      <c r="BX46" s="133">
        <v>616318.778</v>
      </c>
      <c r="BY46" s="142">
        <f t="shared" si="47"/>
        <v>0.18083476304796892</v>
      </c>
      <c r="BZ46" s="133">
        <v>720557.405</v>
      </c>
      <c r="CA46" s="142">
        <f t="shared" si="48"/>
        <v>0.15602980777690315</v>
      </c>
      <c r="CB46" s="133">
        <v>354668.888</v>
      </c>
      <c r="CC46" s="142">
        <f t="shared" si="49"/>
        <v>0.07976238576502782</v>
      </c>
    </row>
    <row r="47" spans="1:81" ht="14.25">
      <c r="A47" s="133" t="s">
        <v>174</v>
      </c>
      <c r="BV47" s="133">
        <v>338017.659</v>
      </c>
      <c r="BW47" s="142">
        <f t="shared" si="46"/>
        <v>0.11948448927386447</v>
      </c>
      <c r="BX47" s="133">
        <v>211575.595</v>
      </c>
      <c r="BY47" s="142">
        <f t="shared" si="47"/>
        <v>0.062078625468325474</v>
      </c>
      <c r="BZ47" s="133">
        <v>422842.866</v>
      </c>
      <c r="CA47" s="142">
        <f t="shared" si="48"/>
        <v>0.09156257453466154</v>
      </c>
      <c r="CB47" s="133">
        <v>282030.497</v>
      </c>
      <c r="CC47" s="142">
        <f t="shared" si="49"/>
        <v>0.06342655378110447</v>
      </c>
    </row>
    <row r="48" spans="1:81" ht="14.25">
      <c r="A48" s="133" t="s">
        <v>175</v>
      </c>
      <c r="BV48" s="133">
        <v>160010.765</v>
      </c>
      <c r="BW48" s="142">
        <f t="shared" si="46"/>
        <v>0.05656155536638798</v>
      </c>
      <c r="BX48" s="133">
        <v>321117.362</v>
      </c>
      <c r="BY48" s="142">
        <f t="shared" si="47"/>
        <v>0.09421939447682845</v>
      </c>
      <c r="BZ48" s="133">
        <v>226393.267</v>
      </c>
      <c r="CA48" s="142">
        <f t="shared" si="48"/>
        <v>0.049023294586772174</v>
      </c>
      <c r="CB48" s="133">
        <v>119374.222</v>
      </c>
      <c r="CC48" s="142">
        <f t="shared" si="49"/>
        <v>0.026846371553075354</v>
      </c>
    </row>
    <row r="49" spans="1:81" ht="14.25">
      <c r="A49" s="133" t="s">
        <v>168</v>
      </c>
      <c r="BV49" s="133">
        <v>34903.722</v>
      </c>
      <c r="BW49" s="142">
        <f t="shared" si="46"/>
        <v>0.012337974913100467</v>
      </c>
      <c r="BX49" s="133">
        <v>20944.291</v>
      </c>
      <c r="BY49" s="142">
        <f t="shared" si="47"/>
        <v>0.00614528720426673</v>
      </c>
      <c r="BZ49" s="133">
        <v>67344.205</v>
      </c>
      <c r="CA49" s="142">
        <f t="shared" si="48"/>
        <v>0.014582742871178125</v>
      </c>
      <c r="CB49" s="133">
        <v>51972.669</v>
      </c>
      <c r="CC49" s="142">
        <f t="shared" si="49"/>
        <v>0.011688265349105284</v>
      </c>
    </row>
    <row r="50" spans="1:81" ht="14.25">
      <c r="A50" s="133" t="s">
        <v>176</v>
      </c>
      <c r="BV50" s="133">
        <v>139959.511</v>
      </c>
      <c r="BW50" s="142">
        <f t="shared" si="46"/>
        <v>0.04947371903683535</v>
      </c>
      <c r="BX50" s="133">
        <v>136757.791</v>
      </c>
      <c r="BY50" s="142">
        <f t="shared" si="47"/>
        <v>0.04012625221431863</v>
      </c>
      <c r="BZ50" s="133">
        <v>95597.611</v>
      </c>
      <c r="CA50" s="142">
        <f t="shared" si="48"/>
        <v>0.02070074745573</v>
      </c>
      <c r="CB50" s="133">
        <v>31106.383</v>
      </c>
      <c r="CC50" s="142">
        <f t="shared" si="49"/>
        <v>0.006995593367639011</v>
      </c>
    </row>
    <row r="51" spans="1:81" ht="14.25">
      <c r="A51" s="134" t="s">
        <v>63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134">
        <v>229855717.047</v>
      </c>
      <c r="BW51" s="143">
        <v>81.25076375976765</v>
      </c>
      <c r="BX51" s="134">
        <v>248436046.976</v>
      </c>
      <c r="BY51" s="143">
        <v>72.89389077721566</v>
      </c>
      <c r="BZ51" s="134">
        <v>271966164.28499997</v>
      </c>
      <c r="CA51" s="143">
        <v>58.891669200471554</v>
      </c>
      <c r="CB51" s="134">
        <v>332711643.39400005</v>
      </c>
      <c r="CC51" s="143">
        <f t="shared" si="49"/>
        <v>74.82436533567218</v>
      </c>
    </row>
    <row r="52" spans="1:81" ht="14.25">
      <c r="A52" s="133" t="s">
        <v>152</v>
      </c>
      <c r="BV52" s="133">
        <v>53040967.748000026</v>
      </c>
      <c r="BW52" s="142">
        <v>18.74923624023235</v>
      </c>
      <c r="BX52" s="133">
        <v>92382702.47899997</v>
      </c>
      <c r="BY52" s="142">
        <v>27.10610922278433</v>
      </c>
      <c r="BZ52" s="133">
        <v>189841368.04900002</v>
      </c>
      <c r="CA52" s="142">
        <v>41.108330799528446</v>
      </c>
      <c r="CB52" s="133">
        <v>111945176.48199993</v>
      </c>
      <c r="CC52" s="142">
        <f t="shared" si="49"/>
        <v>25.175634664327813</v>
      </c>
    </row>
    <row r="53" spans="1:81" ht="14.25">
      <c r="A53" s="130" t="s">
        <v>153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130">
        <v>282896684.795</v>
      </c>
      <c r="BW53" s="144">
        <f t="shared" si="46"/>
        <v>100</v>
      </c>
      <c r="BX53" s="130">
        <v>340818749.455</v>
      </c>
      <c r="BY53" s="144">
        <f t="shared" si="47"/>
        <v>100</v>
      </c>
      <c r="BZ53" s="130">
        <v>461807532.334</v>
      </c>
      <c r="CA53" s="144">
        <f t="shared" si="48"/>
        <v>100</v>
      </c>
      <c r="CB53" s="130">
        <v>444656819.876</v>
      </c>
      <c r="CC53" s="144">
        <f t="shared" si="49"/>
        <v>100</v>
      </c>
    </row>
  </sheetData>
  <sheetProtection/>
  <mergeCells count="19">
    <mergeCell ref="CF3:CG3"/>
    <mergeCell ref="A21:A22"/>
    <mergeCell ref="BV21:BW21"/>
    <mergeCell ref="BX21:BY21"/>
    <mergeCell ref="BZ21:CA21"/>
    <mergeCell ref="CB21:CC21"/>
    <mergeCell ref="CD21:CE21"/>
    <mergeCell ref="CF21:CG21"/>
    <mergeCell ref="A3:A4"/>
    <mergeCell ref="BV3:BW3"/>
    <mergeCell ref="BX3:BY3"/>
    <mergeCell ref="BZ3:CA3"/>
    <mergeCell ref="CB3:CC3"/>
    <mergeCell ref="CD3:CE3"/>
    <mergeCell ref="A39:A40"/>
    <mergeCell ref="BV39:BW39"/>
    <mergeCell ref="BX39:BY39"/>
    <mergeCell ref="BZ39:CA39"/>
    <mergeCell ref="CB39:CC39"/>
  </mergeCells>
  <printOptions/>
  <pageMargins left="0.7" right="0.7" top="0.75" bottom="0.75" header="0.3" footer="0.3"/>
  <pageSetup horizontalDpi="600" verticalDpi="600" orientation="landscape" scale="64" r:id="rId1"/>
  <headerFooter>
    <oddFooter>&amp;C12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G52"/>
  <sheetViews>
    <sheetView tabSelected="1" view="pageBreakPreview" zoomScale="60" zoomScalePageLayoutView="0" workbookViewId="0" topLeftCell="A1">
      <selection activeCell="CG45" sqref="CG45"/>
    </sheetView>
  </sheetViews>
  <sheetFormatPr defaultColWidth="9.140625" defaultRowHeight="15"/>
  <cols>
    <col min="1" max="1" width="27.7109375" style="89" customWidth="1"/>
    <col min="2" max="3" width="14.57421875" style="89" hidden="1" customWidth="1"/>
    <col min="4" max="23" width="12.140625" style="89" hidden="1" customWidth="1"/>
    <col min="24" max="27" width="10.140625" style="89" hidden="1" customWidth="1"/>
    <col min="28" max="73" width="12.140625" style="89" hidden="1" customWidth="1"/>
    <col min="74" max="74" width="12.140625" style="89" bestFit="1" customWidth="1"/>
    <col min="75" max="75" width="12.140625" style="89" customWidth="1"/>
    <col min="76" max="76" width="12.140625" style="89" bestFit="1" customWidth="1"/>
    <col min="77" max="77" width="12.140625" style="89" customWidth="1"/>
    <col min="78" max="78" width="12.140625" style="89" bestFit="1" customWidth="1"/>
    <col min="79" max="79" width="12.140625" style="89" customWidth="1"/>
    <col min="80" max="80" width="12.140625" style="89" bestFit="1" customWidth="1"/>
    <col min="81" max="81" width="12.140625" style="89" customWidth="1"/>
    <col min="82" max="82" width="12.140625" style="89" bestFit="1" customWidth="1"/>
    <col min="83" max="83" width="12.140625" style="89" customWidth="1"/>
    <col min="84" max="84" width="12.140625" style="89" bestFit="1" customWidth="1"/>
    <col min="85" max="85" width="12.140625" style="89" customWidth="1"/>
    <col min="86" max="86" width="12.140625" style="89" bestFit="1" customWidth="1"/>
    <col min="87" max="87" width="12.140625" style="89" customWidth="1"/>
    <col min="88" max="88" width="12.140625" style="89" bestFit="1" customWidth="1"/>
    <col min="89" max="89" width="12.140625" style="89" customWidth="1"/>
    <col min="90" max="90" width="12.140625" style="89" bestFit="1" customWidth="1"/>
    <col min="91" max="91" width="12.140625" style="89" customWidth="1"/>
    <col min="92" max="92" width="12.140625" style="89" bestFit="1" customWidth="1"/>
    <col min="93" max="93" width="12.140625" style="89" customWidth="1"/>
    <col min="94" max="94" width="12.140625" style="89" bestFit="1" customWidth="1"/>
    <col min="95" max="95" width="12.140625" style="89" customWidth="1"/>
    <col min="96" max="96" width="12.140625" style="89" bestFit="1" customWidth="1"/>
    <col min="97" max="97" width="12.140625" style="89" customWidth="1"/>
    <col min="98" max="98" width="12.140625" style="89" bestFit="1" customWidth="1"/>
    <col min="99" max="99" width="12.140625" style="89" customWidth="1"/>
    <col min="100" max="100" width="12.140625" style="89" bestFit="1" customWidth="1"/>
    <col min="101" max="101" width="12.140625" style="89" customWidth="1"/>
    <col min="102" max="102" width="12.140625" style="89" bestFit="1" customWidth="1"/>
    <col min="103" max="103" width="12.140625" style="89" customWidth="1"/>
    <col min="104" max="104" width="12.140625" style="89" bestFit="1" customWidth="1"/>
    <col min="105" max="16384" width="9.140625" style="89" customWidth="1"/>
  </cols>
  <sheetData>
    <row r="1" ht="17.25">
      <c r="A1" s="53" t="s">
        <v>158</v>
      </c>
    </row>
    <row r="2" spans="1:85" ht="14.25">
      <c r="A2" s="180" t="s">
        <v>179</v>
      </c>
      <c r="B2" s="132" t="s">
        <v>137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 t="s">
        <v>138</v>
      </c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 t="s">
        <v>139</v>
      </c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79" t="s">
        <v>29</v>
      </c>
      <c r="BW2" s="179"/>
      <c r="BX2" s="179" t="s">
        <v>30</v>
      </c>
      <c r="BY2" s="179"/>
      <c r="BZ2" s="179" t="s">
        <v>31</v>
      </c>
      <c r="CA2" s="179"/>
      <c r="CB2" s="179" t="s">
        <v>35</v>
      </c>
      <c r="CC2" s="179"/>
      <c r="CD2" s="179" t="s">
        <v>37</v>
      </c>
      <c r="CE2" s="179"/>
      <c r="CF2" s="179" t="s">
        <v>38</v>
      </c>
      <c r="CG2" s="179"/>
    </row>
    <row r="3" spans="1:85" ht="14.25">
      <c r="A3" s="180"/>
      <c r="B3" s="132" t="s">
        <v>140</v>
      </c>
      <c r="C3" s="130"/>
      <c r="D3" s="130" t="s">
        <v>141</v>
      </c>
      <c r="E3" s="130"/>
      <c r="F3" s="130" t="s">
        <v>142</v>
      </c>
      <c r="G3" s="130"/>
      <c r="H3" s="130" t="s">
        <v>143</v>
      </c>
      <c r="I3" s="130"/>
      <c r="J3" s="130" t="s">
        <v>144</v>
      </c>
      <c r="K3" s="130"/>
      <c r="L3" s="130" t="s">
        <v>145</v>
      </c>
      <c r="M3" s="130"/>
      <c r="N3" s="130" t="s">
        <v>146</v>
      </c>
      <c r="O3" s="130"/>
      <c r="P3" s="130" t="s">
        <v>147</v>
      </c>
      <c r="Q3" s="130"/>
      <c r="R3" s="130" t="s">
        <v>148</v>
      </c>
      <c r="S3" s="130"/>
      <c r="T3" s="130" t="s">
        <v>149</v>
      </c>
      <c r="U3" s="130"/>
      <c r="V3" s="130" t="s">
        <v>150</v>
      </c>
      <c r="W3" s="130"/>
      <c r="X3" s="130" t="s">
        <v>151</v>
      </c>
      <c r="Y3" s="130"/>
      <c r="Z3" s="130" t="s">
        <v>140</v>
      </c>
      <c r="AA3" s="130"/>
      <c r="AB3" s="130" t="s">
        <v>141</v>
      </c>
      <c r="AC3" s="130"/>
      <c r="AD3" s="130" t="s">
        <v>142</v>
      </c>
      <c r="AE3" s="130"/>
      <c r="AF3" s="130" t="s">
        <v>143</v>
      </c>
      <c r="AG3" s="130"/>
      <c r="AH3" s="130" t="s">
        <v>144</v>
      </c>
      <c r="AI3" s="130"/>
      <c r="AJ3" s="130" t="s">
        <v>145</v>
      </c>
      <c r="AK3" s="130"/>
      <c r="AL3" s="130" t="s">
        <v>146</v>
      </c>
      <c r="AM3" s="130"/>
      <c r="AN3" s="130" t="s">
        <v>147</v>
      </c>
      <c r="AO3" s="130"/>
      <c r="AP3" s="130" t="s">
        <v>148</v>
      </c>
      <c r="AQ3" s="130"/>
      <c r="AR3" s="130" t="s">
        <v>149</v>
      </c>
      <c r="AS3" s="130"/>
      <c r="AT3" s="130" t="s">
        <v>150</v>
      </c>
      <c r="AU3" s="130"/>
      <c r="AV3" s="130" t="s">
        <v>151</v>
      </c>
      <c r="AW3" s="130"/>
      <c r="AX3" s="130" t="s">
        <v>140</v>
      </c>
      <c r="AY3" s="130"/>
      <c r="AZ3" s="130" t="s">
        <v>141</v>
      </c>
      <c r="BA3" s="130"/>
      <c r="BB3" s="130" t="s">
        <v>142</v>
      </c>
      <c r="BC3" s="130"/>
      <c r="BD3" s="130" t="s">
        <v>143</v>
      </c>
      <c r="BE3" s="130"/>
      <c r="BF3" s="130" t="s">
        <v>144</v>
      </c>
      <c r="BG3" s="130"/>
      <c r="BH3" s="130" t="s">
        <v>145</v>
      </c>
      <c r="BI3" s="130"/>
      <c r="BJ3" s="130" t="s">
        <v>146</v>
      </c>
      <c r="BK3" s="130"/>
      <c r="BL3" s="130" t="s">
        <v>147</v>
      </c>
      <c r="BM3" s="130"/>
      <c r="BN3" s="130" t="s">
        <v>148</v>
      </c>
      <c r="BO3" s="130"/>
      <c r="BP3" s="130" t="s">
        <v>149</v>
      </c>
      <c r="BQ3" s="130"/>
      <c r="BR3" s="130" t="s">
        <v>150</v>
      </c>
      <c r="BS3" s="130"/>
      <c r="BT3" s="130" t="s">
        <v>151</v>
      </c>
      <c r="BU3" s="139"/>
      <c r="BV3" s="131" t="s">
        <v>177</v>
      </c>
      <c r="BW3" s="131" t="s">
        <v>178</v>
      </c>
      <c r="BX3" s="96" t="s">
        <v>177</v>
      </c>
      <c r="BY3" s="131" t="s">
        <v>178</v>
      </c>
      <c r="BZ3" s="131" t="s">
        <v>177</v>
      </c>
      <c r="CA3" s="131" t="s">
        <v>178</v>
      </c>
      <c r="CB3" s="131" t="s">
        <v>177</v>
      </c>
      <c r="CC3" s="131" t="s">
        <v>178</v>
      </c>
      <c r="CD3" s="131" t="s">
        <v>177</v>
      </c>
      <c r="CE3" s="131" t="s">
        <v>178</v>
      </c>
      <c r="CF3" s="131" t="s">
        <v>177</v>
      </c>
      <c r="CG3" s="131" t="s">
        <v>178</v>
      </c>
    </row>
    <row r="4" spans="1:85" ht="14.25">
      <c r="A4" s="133" t="s">
        <v>161</v>
      </c>
      <c r="B4" s="89">
        <v>146616661.94</v>
      </c>
      <c r="C4" s="93">
        <f>B4/$B$16*100</f>
        <v>37.19018189963822</v>
      </c>
      <c r="D4" s="89">
        <v>173633076.05</v>
      </c>
      <c r="E4" s="93">
        <f>D4/$D$16*100</f>
        <v>40.12330498349978</v>
      </c>
      <c r="F4" s="89">
        <v>204054733.75</v>
      </c>
      <c r="G4" s="93">
        <f>F4/$F$16*100</f>
        <v>43.443738648993794</v>
      </c>
      <c r="H4" s="89">
        <v>178629248.59</v>
      </c>
      <c r="I4" s="93">
        <f>H4/$H$16*100</f>
        <v>43.335391939613544</v>
      </c>
      <c r="J4" s="89">
        <v>185340308.06</v>
      </c>
      <c r="K4" s="93">
        <f>J4/$J$16*100</f>
        <v>38.90916932898536</v>
      </c>
      <c r="L4" s="89">
        <v>192138430.23</v>
      </c>
      <c r="M4" s="93">
        <f>L4/$L$16*100</f>
        <v>37.414084567890896</v>
      </c>
      <c r="N4" s="89">
        <v>209838053.75</v>
      </c>
      <c r="O4" s="93">
        <f>N4/$N$16*100</f>
        <v>42.08950857995113</v>
      </c>
      <c r="P4" s="89">
        <v>190183226.45</v>
      </c>
      <c r="Q4" s="93">
        <f>P4/$P$16*100</f>
        <v>40.90207430004156</v>
      </c>
      <c r="R4" s="89">
        <v>178840478.36</v>
      </c>
      <c r="S4" s="93">
        <f>R4/$R$16*100</f>
        <v>39.05680435879613</v>
      </c>
      <c r="T4" s="89">
        <v>198514674.2</v>
      </c>
      <c r="U4" s="93">
        <f>T4/$T$16*100</f>
        <v>40.382264893513614</v>
      </c>
      <c r="V4" s="89">
        <v>192373549.49</v>
      </c>
      <c r="W4" s="93">
        <f>V4/$V$16*100</f>
        <v>37.931410435563755</v>
      </c>
      <c r="AB4" s="89">
        <v>276208490.15</v>
      </c>
      <c r="AC4" s="93">
        <f>AB4/$AB$16*100</f>
        <v>46.37007749198819</v>
      </c>
      <c r="AD4" s="89">
        <v>282536211.8</v>
      </c>
      <c r="AE4" s="93">
        <f>AD4/$AD$16*100</f>
        <v>45.02357899243593</v>
      </c>
      <c r="AF4" s="89">
        <v>231612426.05</v>
      </c>
      <c r="AG4" s="93">
        <f>AF4/$AF$16*100</f>
        <v>41.923461688414235</v>
      </c>
      <c r="AH4" s="89">
        <v>206151035.1</v>
      </c>
      <c r="AI4" s="93">
        <f>AH4/$AH$16*100</f>
        <v>37.80837622237907</v>
      </c>
      <c r="AJ4" s="89">
        <v>242669705.72</v>
      </c>
      <c r="AK4" s="93">
        <f>AJ4/$AJ$16*100</f>
        <v>39.64394688627987</v>
      </c>
      <c r="AL4" s="89">
        <v>223216122.13</v>
      </c>
      <c r="AM4" s="93">
        <f>AL4/$AL$16*100</f>
        <v>38.86459254074591</v>
      </c>
      <c r="AN4" s="89">
        <v>217630427.33</v>
      </c>
      <c r="AO4" s="93">
        <f>AN4/$AN$16*100</f>
        <v>37.44536406337623</v>
      </c>
      <c r="AP4" s="89">
        <v>201544938.39</v>
      </c>
      <c r="AQ4" s="93">
        <f>AP4/$AP$16*100</f>
        <v>33.49839405938935</v>
      </c>
      <c r="AR4" s="89">
        <v>216790875.84</v>
      </c>
      <c r="AS4" s="93">
        <f>AR4/$AR$16*100</f>
        <v>35.38324744524823</v>
      </c>
      <c r="AT4" s="89">
        <v>194044978.61</v>
      </c>
      <c r="AU4" s="93">
        <f>AT4/$AT$16*100</f>
        <v>31.369497426157366</v>
      </c>
      <c r="AV4" s="89">
        <v>207088487.98</v>
      </c>
      <c r="AW4" s="93">
        <f>AV4/$AV$16*100</f>
        <v>38.83401446072006</v>
      </c>
      <c r="AX4" s="89">
        <v>97446791.53</v>
      </c>
      <c r="AY4" s="93">
        <f>AX4/$AX$16*100</f>
        <v>26.593194726376417</v>
      </c>
      <c r="AZ4" s="89">
        <v>141782602.73</v>
      </c>
      <c r="BA4" s="93">
        <f>AZ4/$AZ$16*100</f>
        <v>34.74125241459756</v>
      </c>
      <c r="BB4" s="89">
        <v>130170230.236</v>
      </c>
      <c r="BC4" s="93">
        <f>BB4/$BB$16*100</f>
        <v>39.45396504715948</v>
      </c>
      <c r="BD4" s="89">
        <v>149467940.138</v>
      </c>
      <c r="BE4" s="93">
        <f>BD4/$BD$16*100</f>
        <v>35.6945860268581</v>
      </c>
      <c r="BF4" s="89">
        <v>168668909.621</v>
      </c>
      <c r="BG4" s="93">
        <f>BF4/$BF$16*100</f>
        <v>38.47738056700858</v>
      </c>
      <c r="BH4" s="89">
        <v>159693861.228</v>
      </c>
      <c r="BI4" s="93">
        <f>BH4/$BH$16*100</f>
        <v>34.795658889624974</v>
      </c>
      <c r="BJ4" s="89">
        <v>145336633.778</v>
      </c>
      <c r="BK4" s="93">
        <f>BJ4/$BJ$16*100</f>
        <v>40.66632359055455</v>
      </c>
      <c r="BL4" s="89">
        <v>157645866.964</v>
      </c>
      <c r="BM4" s="93">
        <f>BL4/$BL$16*100</f>
        <v>40.97389319863798</v>
      </c>
      <c r="BN4" s="89">
        <v>162446453.508</v>
      </c>
      <c r="BO4" s="93">
        <f>BN4/$BN$16*100</f>
        <v>40.21362961792791</v>
      </c>
      <c r="BP4" s="89">
        <v>175542130.315</v>
      </c>
      <c r="BQ4" s="93">
        <f>BP4/$BP$16*100</f>
        <v>43.76270363227642</v>
      </c>
      <c r="BR4" s="89">
        <v>173965418.611</v>
      </c>
      <c r="BS4" s="93">
        <f>BR4/$BR$16*100</f>
        <v>42.86331477750297</v>
      </c>
      <c r="BT4" s="89">
        <v>195679010.427</v>
      </c>
      <c r="BU4" s="93">
        <f>BT4/$BT$16*100</f>
        <v>46.53623097100908</v>
      </c>
      <c r="BV4" s="133">
        <v>165704257.067</v>
      </c>
      <c r="BW4" s="142">
        <f>BV4/$BV$16*100</f>
        <v>43.18861249959274</v>
      </c>
      <c r="BX4" s="89">
        <v>210016855.319</v>
      </c>
      <c r="BY4" s="142">
        <f>BX4/$BX$16*100</f>
        <v>46.11747912188273</v>
      </c>
      <c r="BZ4" s="133">
        <v>191604253.311</v>
      </c>
      <c r="CA4" s="142">
        <f>BZ4/$BZ$16*100</f>
        <v>42.59078761671414</v>
      </c>
      <c r="CB4" s="133">
        <v>97561006.156</v>
      </c>
      <c r="CC4" s="142">
        <f>CB4/$CB$16*100</f>
        <v>43.358973255549074</v>
      </c>
      <c r="CD4" s="133">
        <v>171417705.519</v>
      </c>
      <c r="CE4" s="142">
        <f>CD4/$CD$16*100</f>
        <v>47.46461685016975</v>
      </c>
      <c r="CF4" s="133">
        <v>184573004.81</v>
      </c>
      <c r="CG4" s="142">
        <f>CF4/$CF$16*100</f>
        <v>45.29457166383049</v>
      </c>
    </row>
    <row r="5" spans="1:85" ht="14.25">
      <c r="A5" s="133" t="s">
        <v>162</v>
      </c>
      <c r="B5" s="89">
        <v>58517782.03</v>
      </c>
      <c r="C5" s="93">
        <f aca="true" t="shared" si="0" ref="C5:C16">B5/$B$16*100</f>
        <v>14.843380890431698</v>
      </c>
      <c r="D5" s="89">
        <v>34898369.41</v>
      </c>
      <c r="E5" s="93">
        <f aca="true" t="shared" si="1" ref="E5:E16">D5/$D$16*100</f>
        <v>8.064350129125463</v>
      </c>
      <c r="F5" s="89">
        <v>33173988.82</v>
      </c>
      <c r="G5" s="93">
        <f aca="true" t="shared" si="2" ref="G5:G16">F5/$F$16*100</f>
        <v>7.062821203679731</v>
      </c>
      <c r="H5" s="89">
        <v>26516618.82</v>
      </c>
      <c r="I5" s="93">
        <f aca="true" t="shared" si="3" ref="I5:I16">H5/$H$16*100</f>
        <v>6.432922259643665</v>
      </c>
      <c r="J5" s="89">
        <v>60423307.52</v>
      </c>
      <c r="K5" s="93">
        <f aca="true" t="shared" si="4" ref="K5:K16">J5/$J$16*100</f>
        <v>12.684886133630153</v>
      </c>
      <c r="L5" s="89">
        <v>58099883.74</v>
      </c>
      <c r="M5" s="93">
        <f aca="true" t="shared" si="5" ref="M5:M16">L5/$L$16*100</f>
        <v>11.313478313687114</v>
      </c>
      <c r="N5" s="89">
        <v>44586769.53</v>
      </c>
      <c r="O5" s="93">
        <f aca="true" t="shared" si="6" ref="O5:O16">N5/$N$16*100</f>
        <v>8.943254977579292</v>
      </c>
      <c r="P5" s="89">
        <v>36427913.63</v>
      </c>
      <c r="Q5" s="93">
        <f aca="true" t="shared" si="7" ref="Q5:Q16">P5/$P$16*100</f>
        <v>7.834430289684241</v>
      </c>
      <c r="R5" s="89">
        <v>27548431.08</v>
      </c>
      <c r="S5" s="93">
        <f aca="true" t="shared" si="8" ref="S5:S16">R5/$R$16*100</f>
        <v>6.016276029621656</v>
      </c>
      <c r="T5" s="89">
        <v>43299913.53</v>
      </c>
      <c r="U5" s="93">
        <f aca="true" t="shared" si="9" ref="U5:U16">T5/$T$16*100</f>
        <v>8.8081578104048</v>
      </c>
      <c r="V5" s="89">
        <v>40927489.72</v>
      </c>
      <c r="W5" s="93">
        <f aca="true" t="shared" si="10" ref="W5:W16">V5/$V$16*100</f>
        <v>8.069910935169053</v>
      </c>
      <c r="AB5" s="89">
        <v>32651835.53</v>
      </c>
      <c r="AC5" s="93">
        <f aca="true" t="shared" si="11" ref="AC5:AC16">AB5/$AB$16*100</f>
        <v>5.481613338386201</v>
      </c>
      <c r="AD5" s="89">
        <v>30025208.8</v>
      </c>
      <c r="AE5" s="93">
        <f aca="true" t="shared" si="12" ref="AE5:AE16">AD5/$AD$16*100</f>
        <v>4.7846693758608065</v>
      </c>
      <c r="AF5" s="89">
        <v>35683416.4</v>
      </c>
      <c r="AG5" s="93">
        <f aca="true" t="shared" si="13" ref="AG5:AG16">AF5/$AF$16*100</f>
        <v>6.45894680984942</v>
      </c>
      <c r="AH5" s="89">
        <v>28795534.4</v>
      </c>
      <c r="AI5" s="93">
        <f aca="true" t="shared" si="14" ref="AI5:AI16">AH5/$AH$16*100</f>
        <v>5.28113961490198</v>
      </c>
      <c r="AJ5" s="89">
        <v>31969837.57</v>
      </c>
      <c r="AK5" s="93">
        <f aca="true" t="shared" si="15" ref="AK5:AK16">AJ5/$AJ$16*100</f>
        <v>5.22278023467195</v>
      </c>
      <c r="AL5" s="89">
        <v>40896831.66</v>
      </c>
      <c r="AM5" s="93">
        <f aca="true" t="shared" si="16" ref="AM5:AM16">AL5/$AL$16*100</f>
        <v>7.12062678764617</v>
      </c>
      <c r="AN5" s="89">
        <v>35582713.39</v>
      </c>
      <c r="AO5" s="93">
        <f aca="true" t="shared" si="17" ref="AO5:AO16">AN5/$AN$16*100</f>
        <v>6.1223408582980445</v>
      </c>
      <c r="AP5" s="89">
        <v>42101173.27</v>
      </c>
      <c r="AQ5" s="93">
        <f aca="true" t="shared" si="18" ref="AQ5:AQ16">AP5/$AP$16*100</f>
        <v>6.997554509813804</v>
      </c>
      <c r="AR5" s="89">
        <v>48185659.42</v>
      </c>
      <c r="AS5" s="93">
        <f aca="true" t="shared" si="19" ref="AS5:AS16">AR5/$AR$16*100</f>
        <v>7.864561199654204</v>
      </c>
      <c r="AT5" s="89">
        <v>44949131.02</v>
      </c>
      <c r="AU5" s="93">
        <f aca="true" t="shared" si="20" ref="AU5:AU16">AT5/$AT$16*100</f>
        <v>7.266519648899769</v>
      </c>
      <c r="AV5" s="89">
        <v>50422468.83</v>
      </c>
      <c r="AW5" s="93">
        <f aca="true" t="shared" si="21" ref="AW5:AW16">AV5/$AV$16*100</f>
        <v>9.455411562416424</v>
      </c>
      <c r="AX5" s="89">
        <v>45858059.89</v>
      </c>
      <c r="AY5" s="93">
        <f aca="true" t="shared" si="22" ref="AY5:AY16">AX5/$AX$16*100</f>
        <v>12.514648222698666</v>
      </c>
      <c r="AZ5" s="89">
        <v>39320543.45</v>
      </c>
      <c r="BA5" s="93">
        <f aca="true" t="shared" si="23" ref="BA5:BA16">AZ5/$AZ$16*100</f>
        <v>9.63478521886774</v>
      </c>
      <c r="BB5" s="89">
        <v>23312523.228</v>
      </c>
      <c r="BC5" s="93">
        <f aca="true" t="shared" si="24" ref="BC5:BC16">BB5/$BB$16*100</f>
        <v>7.065912650926791</v>
      </c>
      <c r="BD5" s="89">
        <v>39613019.416</v>
      </c>
      <c r="BE5" s="93">
        <f aca="true" t="shared" si="25" ref="BE5:BE16">BD5/$BD$16*100</f>
        <v>9.460024189953572</v>
      </c>
      <c r="BF5" s="89">
        <v>32336618.147</v>
      </c>
      <c r="BG5" s="93">
        <f aca="true" t="shared" si="26" ref="BG5:BG16">BF5/$BF$16*100</f>
        <v>7.376749903037513</v>
      </c>
      <c r="BH5" s="89">
        <v>28592801.41</v>
      </c>
      <c r="BI5" s="93">
        <f aca="true" t="shared" si="27" ref="BI5:BI16">BH5/$BH$16*100</f>
        <v>6.230078958017617</v>
      </c>
      <c r="BJ5" s="89">
        <v>28758145.821</v>
      </c>
      <c r="BK5" s="93">
        <f aca="true" t="shared" si="28" ref="BK5:BK16">BJ5/$BJ$16*100</f>
        <v>8.046753481352258</v>
      </c>
      <c r="BL5" s="89">
        <v>36889251.896</v>
      </c>
      <c r="BM5" s="93">
        <f aca="true" t="shared" si="29" ref="BM5:BM16">BL5/$BL$16*100</f>
        <v>9.58792194475687</v>
      </c>
      <c r="BN5" s="89">
        <v>30758075.037</v>
      </c>
      <c r="BO5" s="93">
        <f aca="true" t="shared" si="30" ref="BO5:BO16">BN5/$BN$16*100</f>
        <v>7.614163378687974</v>
      </c>
      <c r="BP5" s="89">
        <v>30932578.1</v>
      </c>
      <c r="BQ5" s="93">
        <f aca="true" t="shared" si="31" ref="BQ5:BQ16">BP5/$BP$16*100</f>
        <v>7.71150062690604</v>
      </c>
      <c r="BR5" s="89">
        <v>34354559.246</v>
      </c>
      <c r="BS5" s="93">
        <f aca="true" t="shared" si="32" ref="BS5:BS16">BR5/$BR$16*100</f>
        <v>8.464614972107809</v>
      </c>
      <c r="BT5" s="89">
        <v>40866448.518</v>
      </c>
      <c r="BU5" s="93">
        <f aca="true" t="shared" si="33" ref="BU5:BU16">BT5/$BT$16*100</f>
        <v>9.718827190757766</v>
      </c>
      <c r="BV5" s="133">
        <v>40563509.471</v>
      </c>
      <c r="BW5" s="142">
        <f aca="true" t="shared" si="34" ref="BW5:BW16">BV5/$BV$16*100</f>
        <v>10.57233968019441</v>
      </c>
      <c r="BX5" s="89">
        <v>27545684.771</v>
      </c>
      <c r="BY5" s="142">
        <f aca="true" t="shared" si="35" ref="BY5:BY16">BX5/$BX$16*100</f>
        <v>6.048740899367373</v>
      </c>
      <c r="BZ5" s="133">
        <v>29696674.103</v>
      </c>
      <c r="CA5" s="142">
        <f aca="true" t="shared" si="36" ref="CA5:CA16">BZ5/$BZ$16*100</f>
        <v>6.60113080887978</v>
      </c>
      <c r="CB5" s="133">
        <v>12837048.967</v>
      </c>
      <c r="CC5" s="142">
        <f aca="true" t="shared" si="37" ref="CC5:CC16">CB5/$CB$16*100</f>
        <v>5.705161157833097</v>
      </c>
      <c r="CD5" s="133">
        <v>43926312.551</v>
      </c>
      <c r="CE5" s="142">
        <f aca="true" t="shared" si="38" ref="CE5:CE16">CD5/$CD$16*100</f>
        <v>12.162953579161758</v>
      </c>
      <c r="CF5" s="133">
        <v>37421285.695</v>
      </c>
      <c r="CG5" s="142">
        <f aca="true" t="shared" si="39" ref="CG5:CG16">CF5/$CF$16*100</f>
        <v>9.183255744303837</v>
      </c>
    </row>
    <row r="6" spans="1:85" ht="14.25">
      <c r="A6" s="133" t="s">
        <v>163</v>
      </c>
      <c r="B6" s="89">
        <v>69166300.4</v>
      </c>
      <c r="C6" s="93">
        <f t="shared" si="0"/>
        <v>17.544440441930714</v>
      </c>
      <c r="D6" s="89">
        <v>112519452.33</v>
      </c>
      <c r="E6" s="93">
        <f t="shared" si="1"/>
        <v>26.001107652512584</v>
      </c>
      <c r="F6" s="89">
        <v>97465300.26</v>
      </c>
      <c r="G6" s="93">
        <f t="shared" si="2"/>
        <v>20.750594480345633</v>
      </c>
      <c r="H6" s="89">
        <v>88420034.84</v>
      </c>
      <c r="I6" s="93">
        <f t="shared" si="3"/>
        <v>21.450668887380584</v>
      </c>
      <c r="J6" s="89">
        <v>93327647.46</v>
      </c>
      <c r="K6" s="93">
        <f t="shared" si="4"/>
        <v>19.59261466707735</v>
      </c>
      <c r="L6" s="89">
        <v>134556659.42</v>
      </c>
      <c r="M6" s="93">
        <f t="shared" si="5"/>
        <v>26.201495602344778</v>
      </c>
      <c r="N6" s="89">
        <v>111039900.58</v>
      </c>
      <c r="O6" s="93">
        <f t="shared" si="6"/>
        <v>22.272484731234456</v>
      </c>
      <c r="P6" s="89">
        <v>73861381.89</v>
      </c>
      <c r="Q6" s="93">
        <f t="shared" si="7"/>
        <v>15.885121870948913</v>
      </c>
      <c r="R6" s="89">
        <v>101643211.78</v>
      </c>
      <c r="S6" s="93">
        <f t="shared" si="8"/>
        <v>22.197765703242787</v>
      </c>
      <c r="T6" s="89">
        <v>104959873.7</v>
      </c>
      <c r="U6" s="93">
        <f t="shared" si="9"/>
        <v>21.351154215798186</v>
      </c>
      <c r="V6" s="89">
        <v>118521007.44</v>
      </c>
      <c r="W6" s="93">
        <f t="shared" si="10"/>
        <v>23.369475639252787</v>
      </c>
      <c r="AB6" s="89">
        <v>88995450.02</v>
      </c>
      <c r="AC6" s="93">
        <f t="shared" si="11"/>
        <v>14.94061935467903</v>
      </c>
      <c r="AD6" s="89">
        <v>138058347.97</v>
      </c>
      <c r="AE6" s="93">
        <f t="shared" si="12"/>
        <v>22.00029828315445</v>
      </c>
      <c r="AF6" s="89">
        <v>114711193.83</v>
      </c>
      <c r="AG6" s="93">
        <f t="shared" si="13"/>
        <v>20.763524745974067</v>
      </c>
      <c r="AH6" s="89">
        <v>114756785.13</v>
      </c>
      <c r="AI6" s="93">
        <f t="shared" si="14"/>
        <v>21.04654824634327</v>
      </c>
      <c r="AJ6" s="89">
        <v>173573364.02</v>
      </c>
      <c r="AK6" s="93">
        <f t="shared" si="15"/>
        <v>28.355963113176852</v>
      </c>
      <c r="AL6" s="89">
        <v>126921623.63</v>
      </c>
      <c r="AM6" s="93">
        <f t="shared" si="16"/>
        <v>22.09857038962913</v>
      </c>
      <c r="AN6" s="89">
        <v>121745064.42</v>
      </c>
      <c r="AO6" s="93">
        <f t="shared" si="17"/>
        <v>20.947384591647452</v>
      </c>
      <c r="AP6" s="89">
        <v>97823127.79</v>
      </c>
      <c r="AQ6" s="93">
        <f t="shared" si="18"/>
        <v>16.25899270410063</v>
      </c>
      <c r="AR6" s="89">
        <v>115330767.92</v>
      </c>
      <c r="AS6" s="93">
        <f t="shared" si="19"/>
        <v>18.82356479972721</v>
      </c>
      <c r="AT6" s="89">
        <v>146627050.68</v>
      </c>
      <c r="AU6" s="93">
        <f t="shared" si="20"/>
        <v>23.703869700002983</v>
      </c>
      <c r="AV6" s="89">
        <v>120895980.71</v>
      </c>
      <c r="AW6" s="93">
        <f t="shared" si="21"/>
        <v>22.670870355615765</v>
      </c>
      <c r="AX6" s="89">
        <v>102972863.96</v>
      </c>
      <c r="AY6" s="93">
        <f t="shared" si="22"/>
        <v>28.101257925746175</v>
      </c>
      <c r="AZ6" s="89">
        <v>113015786.04</v>
      </c>
      <c r="BA6" s="93">
        <f t="shared" si="23"/>
        <v>27.692466311446957</v>
      </c>
      <c r="BB6" s="89">
        <v>99322888.375</v>
      </c>
      <c r="BC6" s="93">
        <f t="shared" si="24"/>
        <v>30.104285436274953</v>
      </c>
      <c r="BD6" s="89">
        <v>124702812.132</v>
      </c>
      <c r="BE6" s="93">
        <f t="shared" si="25"/>
        <v>29.780401411346823</v>
      </c>
      <c r="BF6" s="89">
        <v>121860727.196</v>
      </c>
      <c r="BG6" s="93">
        <f t="shared" si="26"/>
        <v>27.799323461738435</v>
      </c>
      <c r="BH6" s="89">
        <v>157306224.413</v>
      </c>
      <c r="BI6" s="93">
        <f t="shared" si="27"/>
        <v>34.27541725022698</v>
      </c>
      <c r="BJ6" s="89">
        <v>93133769.127</v>
      </c>
      <c r="BK6" s="93">
        <f t="shared" si="28"/>
        <v>26.059554938583496</v>
      </c>
      <c r="BL6" s="89">
        <v>80233751.128</v>
      </c>
      <c r="BM6" s="93">
        <f t="shared" si="29"/>
        <v>20.853633609027654</v>
      </c>
      <c r="BN6" s="89">
        <v>93625597.797</v>
      </c>
      <c r="BO6" s="93">
        <f t="shared" si="30"/>
        <v>23.1770225281048</v>
      </c>
      <c r="BP6" s="89">
        <v>76607953.448</v>
      </c>
      <c r="BQ6" s="93">
        <f t="shared" si="31"/>
        <v>19.098384852707788</v>
      </c>
      <c r="BR6" s="89">
        <v>70076973.041</v>
      </c>
      <c r="BS6" s="93">
        <f t="shared" si="32"/>
        <v>17.26625543222211</v>
      </c>
      <c r="BT6" s="89">
        <v>75856793.441</v>
      </c>
      <c r="BU6" s="93">
        <f t="shared" si="33"/>
        <v>18.040203967647507</v>
      </c>
      <c r="BV6" s="133">
        <v>77089522.562</v>
      </c>
      <c r="BW6" s="142">
        <f t="shared" si="34"/>
        <v>20.092359584718707</v>
      </c>
      <c r="BX6" s="89">
        <v>84455215.832</v>
      </c>
      <c r="BY6" s="142">
        <f t="shared" si="35"/>
        <v>18.545471728687463</v>
      </c>
      <c r="BZ6" s="133">
        <v>103560710.985</v>
      </c>
      <c r="CA6" s="142">
        <f t="shared" si="36"/>
        <v>23.020012190641857</v>
      </c>
      <c r="CB6" s="133">
        <v>38872192.735</v>
      </c>
      <c r="CC6" s="142">
        <f t="shared" si="37"/>
        <v>17.275942834029067</v>
      </c>
      <c r="CD6" s="133">
        <v>50996678.984</v>
      </c>
      <c r="CE6" s="142">
        <f t="shared" si="38"/>
        <v>14.120699033265094</v>
      </c>
      <c r="CF6" s="133">
        <v>64154827.796</v>
      </c>
      <c r="CG6" s="142">
        <f t="shared" si="39"/>
        <v>15.743718579962074</v>
      </c>
    </row>
    <row r="7" spans="1:85" ht="14.25">
      <c r="A7" s="133" t="s">
        <v>164</v>
      </c>
      <c r="B7" s="89">
        <v>9608798.19</v>
      </c>
      <c r="C7" s="93">
        <f t="shared" si="0"/>
        <v>2.4373283895199727</v>
      </c>
      <c r="D7" s="89">
        <v>9909702.06</v>
      </c>
      <c r="E7" s="93">
        <f t="shared" si="1"/>
        <v>2.2899438695338143</v>
      </c>
      <c r="F7" s="89">
        <v>10096235.09</v>
      </c>
      <c r="G7" s="93">
        <f t="shared" si="2"/>
        <v>2.1495124887724413</v>
      </c>
      <c r="H7" s="89">
        <v>10228655.44</v>
      </c>
      <c r="I7" s="93">
        <f t="shared" si="3"/>
        <v>2.4814681582469293</v>
      </c>
      <c r="J7" s="89">
        <v>14334291.6</v>
      </c>
      <c r="K7" s="93">
        <f t="shared" si="4"/>
        <v>3.009250307790022</v>
      </c>
      <c r="L7" s="89">
        <v>10655181.28</v>
      </c>
      <c r="M7" s="93">
        <f t="shared" si="5"/>
        <v>2.0748262230461547</v>
      </c>
      <c r="N7" s="89">
        <v>10922755.65</v>
      </c>
      <c r="O7" s="93">
        <f t="shared" si="6"/>
        <v>2.1908963099472354</v>
      </c>
      <c r="P7" s="89">
        <v>9258667.26</v>
      </c>
      <c r="Q7" s="93">
        <f t="shared" si="7"/>
        <v>1.9912307896797816</v>
      </c>
      <c r="R7" s="89">
        <v>10373377.96</v>
      </c>
      <c r="S7" s="93">
        <f t="shared" si="8"/>
        <v>2.265432284899239</v>
      </c>
      <c r="T7" s="89">
        <v>12726003.83</v>
      </c>
      <c r="U7" s="93">
        <f t="shared" si="9"/>
        <v>2.588749974126239</v>
      </c>
      <c r="V7" s="89">
        <v>8198389.72</v>
      </c>
      <c r="W7" s="93">
        <f t="shared" si="10"/>
        <v>1.6165241334084333</v>
      </c>
      <c r="AB7" s="89">
        <v>11053597.52</v>
      </c>
      <c r="AC7" s="93">
        <f t="shared" si="11"/>
        <v>1.855685802016063</v>
      </c>
      <c r="AD7" s="89">
        <v>9168173.12</v>
      </c>
      <c r="AE7" s="93">
        <f t="shared" si="12"/>
        <v>1.4609949077141544</v>
      </c>
      <c r="AF7" s="89">
        <v>10740586.54</v>
      </c>
      <c r="AG7" s="93">
        <f t="shared" si="13"/>
        <v>1.9441209437682825</v>
      </c>
      <c r="AH7" s="89">
        <v>13436806.15</v>
      </c>
      <c r="AI7" s="93">
        <f t="shared" si="14"/>
        <v>2.464328262528219</v>
      </c>
      <c r="AJ7" s="89">
        <v>10734980.97</v>
      </c>
      <c r="AK7" s="93">
        <f t="shared" si="15"/>
        <v>1.7537294741311853</v>
      </c>
      <c r="AL7" s="89">
        <v>11731715.36</v>
      </c>
      <c r="AM7" s="93">
        <f t="shared" si="16"/>
        <v>2.0426317459491927</v>
      </c>
      <c r="AN7" s="89">
        <v>15040990.62</v>
      </c>
      <c r="AO7" s="93">
        <f t="shared" si="17"/>
        <v>2.5879440506069744</v>
      </c>
      <c r="AP7" s="89">
        <v>14623354.82</v>
      </c>
      <c r="AQ7" s="93">
        <f t="shared" si="18"/>
        <v>2.430519496762196</v>
      </c>
      <c r="AR7" s="89">
        <v>10217052.63</v>
      </c>
      <c r="AS7" s="93">
        <f t="shared" si="19"/>
        <v>1.6675632679081214</v>
      </c>
      <c r="AT7" s="89">
        <v>10062589.72</v>
      </c>
      <c r="AU7" s="93">
        <f t="shared" si="20"/>
        <v>1.6267279090815405</v>
      </c>
      <c r="AV7" s="89">
        <v>7717751.42</v>
      </c>
      <c r="AW7" s="93">
        <f t="shared" si="21"/>
        <v>1.447261859758559</v>
      </c>
      <c r="AX7" s="89">
        <v>6766675.68</v>
      </c>
      <c r="AY7" s="93">
        <f t="shared" si="22"/>
        <v>1.846623384753277</v>
      </c>
      <c r="AZ7" s="89">
        <v>4228079.55</v>
      </c>
      <c r="BA7" s="93">
        <f t="shared" si="23"/>
        <v>1.036014123363724</v>
      </c>
      <c r="BB7" s="89">
        <v>3946688.801</v>
      </c>
      <c r="BC7" s="93">
        <f t="shared" si="24"/>
        <v>1.1962222216582186</v>
      </c>
      <c r="BD7" s="89">
        <v>6984693.397</v>
      </c>
      <c r="BE7" s="93">
        <f t="shared" si="25"/>
        <v>1.6680215108354157</v>
      </c>
      <c r="BF7" s="89">
        <v>6869782.747</v>
      </c>
      <c r="BG7" s="93">
        <f t="shared" si="26"/>
        <v>1.567160455136293</v>
      </c>
      <c r="BH7" s="89">
        <v>6813882.57</v>
      </c>
      <c r="BI7" s="93">
        <f t="shared" si="27"/>
        <v>1.4846753143577336</v>
      </c>
      <c r="BJ7" s="89">
        <v>7413147.386</v>
      </c>
      <c r="BK7" s="93">
        <f t="shared" si="28"/>
        <v>2.074256452671351</v>
      </c>
      <c r="BL7" s="89">
        <v>6806239.044</v>
      </c>
      <c r="BM7" s="93">
        <f t="shared" si="29"/>
        <v>1.769016321480477</v>
      </c>
      <c r="BN7" s="89">
        <v>6416383.984</v>
      </c>
      <c r="BO7" s="93">
        <f t="shared" si="30"/>
        <v>1.588376252278562</v>
      </c>
      <c r="BP7" s="89">
        <v>7801843.959</v>
      </c>
      <c r="BQ7" s="93">
        <f t="shared" si="31"/>
        <v>1.9450019454036904</v>
      </c>
      <c r="BR7" s="89">
        <v>12751106.249</v>
      </c>
      <c r="BS7" s="93">
        <f t="shared" si="32"/>
        <v>3.141743257229819</v>
      </c>
      <c r="BT7" s="89">
        <v>13239895.53</v>
      </c>
      <c r="BU7" s="93">
        <f t="shared" si="33"/>
        <v>3.1487017185523123</v>
      </c>
      <c r="BV7" s="133">
        <v>9296621.098</v>
      </c>
      <c r="BW7" s="142">
        <f t="shared" si="34"/>
        <v>2.423040742970874</v>
      </c>
      <c r="BX7" s="89">
        <v>15520055.214</v>
      </c>
      <c r="BY7" s="142">
        <f t="shared" si="35"/>
        <v>3.4080398985831275</v>
      </c>
      <c r="BZ7" s="133">
        <v>12316838.963</v>
      </c>
      <c r="CA7" s="142">
        <f t="shared" si="36"/>
        <v>2.737850873962234</v>
      </c>
      <c r="CB7" s="133">
        <v>9845905.57</v>
      </c>
      <c r="CC7" s="142">
        <f t="shared" si="37"/>
        <v>4.3758092818729795</v>
      </c>
      <c r="CD7" s="133">
        <v>6507226.517</v>
      </c>
      <c r="CE7" s="142">
        <f t="shared" si="38"/>
        <v>1.8018151185230695</v>
      </c>
      <c r="CF7" s="133">
        <v>8507656.543</v>
      </c>
      <c r="CG7" s="142">
        <f t="shared" si="39"/>
        <v>2.0877953380823535</v>
      </c>
    </row>
    <row r="8" spans="1:85" ht="14.25">
      <c r="A8" s="133" t="s">
        <v>165</v>
      </c>
      <c r="B8" s="89">
        <v>10134632.06</v>
      </c>
      <c r="C8" s="93">
        <f t="shared" si="0"/>
        <v>2.5707092550746227</v>
      </c>
      <c r="D8" s="89">
        <v>10144491.08</v>
      </c>
      <c r="E8" s="93">
        <f t="shared" si="1"/>
        <v>2.344199151249403</v>
      </c>
      <c r="F8" s="89">
        <v>12296535.45</v>
      </c>
      <c r="G8" s="93">
        <f t="shared" si="2"/>
        <v>2.617961674108368</v>
      </c>
      <c r="H8" s="89">
        <v>11363908.95</v>
      </c>
      <c r="I8" s="93">
        <f t="shared" si="3"/>
        <v>2.7568802545021787</v>
      </c>
      <c r="J8" s="89">
        <v>13068696.2</v>
      </c>
      <c r="K8" s="93">
        <f t="shared" si="4"/>
        <v>2.7435592326211844</v>
      </c>
      <c r="L8" s="89">
        <v>13846534.6</v>
      </c>
      <c r="M8" s="93">
        <f t="shared" si="5"/>
        <v>2.6962613147015273</v>
      </c>
      <c r="N8" s="89">
        <v>15329281.38</v>
      </c>
      <c r="O8" s="93">
        <f t="shared" si="6"/>
        <v>3.0747612677378595</v>
      </c>
      <c r="P8" s="89">
        <v>10891351.01</v>
      </c>
      <c r="Q8" s="93">
        <f t="shared" si="7"/>
        <v>2.3423666563779277</v>
      </c>
      <c r="R8" s="89">
        <v>8462216.77</v>
      </c>
      <c r="S8" s="93">
        <f t="shared" si="8"/>
        <v>1.848055584834176</v>
      </c>
      <c r="T8" s="89">
        <v>8987711.12</v>
      </c>
      <c r="U8" s="93">
        <f t="shared" si="9"/>
        <v>1.8282987527086192</v>
      </c>
      <c r="V8" s="89">
        <v>11567129.35</v>
      </c>
      <c r="W8" s="93">
        <f t="shared" si="10"/>
        <v>2.280758098497909</v>
      </c>
      <c r="AB8" s="89">
        <v>11878384.82</v>
      </c>
      <c r="AC8" s="93">
        <f t="shared" si="11"/>
        <v>1.9941516797109804</v>
      </c>
      <c r="AD8" s="89">
        <v>11715769.45</v>
      </c>
      <c r="AE8" s="93">
        <f t="shared" si="12"/>
        <v>1.866967309884639</v>
      </c>
      <c r="AF8" s="89">
        <v>7584148.07</v>
      </c>
      <c r="AG8" s="93">
        <f t="shared" si="13"/>
        <v>1.3727836043790955</v>
      </c>
      <c r="AH8" s="89">
        <v>9292241.55</v>
      </c>
      <c r="AI8" s="93">
        <f t="shared" si="14"/>
        <v>1.7042095583037062</v>
      </c>
      <c r="AJ8" s="89">
        <v>13296451.95</v>
      </c>
      <c r="AK8" s="93">
        <f t="shared" si="15"/>
        <v>2.17218640175047</v>
      </c>
      <c r="AL8" s="89">
        <v>9943448.5</v>
      </c>
      <c r="AM8" s="93">
        <f t="shared" si="16"/>
        <v>1.7312731298921393</v>
      </c>
      <c r="AN8" s="89">
        <v>18843638.54</v>
      </c>
      <c r="AO8" s="93">
        <f t="shared" si="17"/>
        <v>3.242225428060356</v>
      </c>
      <c r="AP8" s="89">
        <v>16130704.31</v>
      </c>
      <c r="AQ8" s="93">
        <f t="shared" si="18"/>
        <v>2.6810531375700415</v>
      </c>
      <c r="AR8" s="89">
        <v>11732179.96</v>
      </c>
      <c r="AS8" s="93">
        <f t="shared" si="19"/>
        <v>1.9148528506487466</v>
      </c>
      <c r="AT8" s="89">
        <v>57182063.66</v>
      </c>
      <c r="AU8" s="93">
        <f t="shared" si="20"/>
        <v>9.244107276849139</v>
      </c>
      <c r="AV8" s="89">
        <v>9219260.71</v>
      </c>
      <c r="AW8" s="93">
        <f t="shared" si="21"/>
        <v>1.7288305459252036</v>
      </c>
      <c r="AX8" s="89">
        <v>5583629.5</v>
      </c>
      <c r="AY8" s="93">
        <f t="shared" si="22"/>
        <v>1.5237705032877011</v>
      </c>
      <c r="AZ8" s="89">
        <v>7864616.36</v>
      </c>
      <c r="BA8" s="93">
        <f t="shared" si="23"/>
        <v>1.927081439089149</v>
      </c>
      <c r="BB8" s="89">
        <v>6378671.535</v>
      </c>
      <c r="BC8" s="93">
        <f t="shared" si="24"/>
        <v>1.9333443855244923</v>
      </c>
      <c r="BD8" s="89">
        <v>7324139.663</v>
      </c>
      <c r="BE8" s="93">
        <f t="shared" si="25"/>
        <v>1.7490850080111042</v>
      </c>
      <c r="BF8" s="89">
        <v>7328307.202</v>
      </c>
      <c r="BG8" s="93">
        <f t="shared" si="26"/>
        <v>1.671760763479773</v>
      </c>
      <c r="BH8" s="89">
        <v>6436912.249</v>
      </c>
      <c r="BI8" s="93">
        <f t="shared" si="27"/>
        <v>1.4025373373549672</v>
      </c>
      <c r="BJ8" s="89">
        <v>14206915.517</v>
      </c>
      <c r="BK8" s="93">
        <f t="shared" si="28"/>
        <v>3.9752057593441186</v>
      </c>
      <c r="BL8" s="89">
        <v>8893395.98</v>
      </c>
      <c r="BM8" s="93">
        <f t="shared" si="29"/>
        <v>2.311491344970878</v>
      </c>
      <c r="BN8" s="89">
        <v>8682772.021</v>
      </c>
      <c r="BO8" s="93">
        <f t="shared" si="30"/>
        <v>2.149420751079715</v>
      </c>
      <c r="BP8" s="89">
        <v>8046875.516</v>
      </c>
      <c r="BQ8" s="93">
        <f t="shared" si="31"/>
        <v>2.006088383116985</v>
      </c>
      <c r="BR8" s="89">
        <v>7019877.603</v>
      </c>
      <c r="BS8" s="93">
        <f t="shared" si="32"/>
        <v>1.7296266453378113</v>
      </c>
      <c r="BT8" s="89">
        <v>8657040.126</v>
      </c>
      <c r="BU8" s="93">
        <f t="shared" si="33"/>
        <v>2.058810589596286</v>
      </c>
      <c r="BV8" s="133">
        <v>8243732.809</v>
      </c>
      <c r="BW8" s="142">
        <f t="shared" si="34"/>
        <v>2.148619402663401</v>
      </c>
      <c r="BX8" s="89">
        <v>7979287.92</v>
      </c>
      <c r="BY8" s="142">
        <f t="shared" si="35"/>
        <v>1.7521671939099828</v>
      </c>
      <c r="BZ8" s="133">
        <v>7530892.733</v>
      </c>
      <c r="CA8" s="142">
        <f t="shared" si="36"/>
        <v>1.6740059127750315</v>
      </c>
      <c r="CB8" s="133">
        <v>2706486.291</v>
      </c>
      <c r="CC8" s="142">
        <f t="shared" si="37"/>
        <v>1.2028419071481886</v>
      </c>
      <c r="CD8" s="133">
        <v>3419272.25</v>
      </c>
      <c r="CE8" s="142">
        <f t="shared" si="38"/>
        <v>0.9467776199739125</v>
      </c>
      <c r="CF8" s="133">
        <v>5791997.364</v>
      </c>
      <c r="CG8" s="142">
        <f t="shared" si="39"/>
        <v>1.4213673334866879</v>
      </c>
    </row>
    <row r="9" spans="1:85" ht="14.25">
      <c r="A9" s="133" t="s">
        <v>166</v>
      </c>
      <c r="B9" s="89">
        <v>7083826.76</v>
      </c>
      <c r="C9" s="93">
        <f t="shared" si="0"/>
        <v>1.7968544793206114</v>
      </c>
      <c r="D9" s="89">
        <v>9132120.06</v>
      </c>
      <c r="E9" s="93">
        <f t="shared" si="1"/>
        <v>2.110259442779228</v>
      </c>
      <c r="F9" s="89">
        <v>5351657.94</v>
      </c>
      <c r="G9" s="93">
        <f t="shared" si="2"/>
        <v>1.1393807171806059</v>
      </c>
      <c r="H9" s="89">
        <v>12391622.36</v>
      </c>
      <c r="I9" s="93">
        <f t="shared" si="3"/>
        <v>3.006203160887847</v>
      </c>
      <c r="J9" s="89">
        <v>13803300.41</v>
      </c>
      <c r="K9" s="93">
        <f t="shared" si="4"/>
        <v>2.897777383523483</v>
      </c>
      <c r="L9" s="89">
        <v>4978088.61</v>
      </c>
      <c r="M9" s="93">
        <f t="shared" si="5"/>
        <v>0.9693564583516296</v>
      </c>
      <c r="N9" s="89">
        <v>7447890.17</v>
      </c>
      <c r="O9" s="93">
        <f t="shared" si="6"/>
        <v>1.4939046164916532</v>
      </c>
      <c r="P9" s="89">
        <v>7485041.33</v>
      </c>
      <c r="Q9" s="93">
        <f t="shared" si="7"/>
        <v>1.6097829568530908</v>
      </c>
      <c r="R9" s="89">
        <v>7170625.23</v>
      </c>
      <c r="S9" s="93">
        <f t="shared" si="8"/>
        <v>1.5659861196222171</v>
      </c>
      <c r="T9" s="89">
        <v>8294474.24</v>
      </c>
      <c r="U9" s="93">
        <f t="shared" si="9"/>
        <v>1.6872790752720337</v>
      </c>
      <c r="V9" s="89">
        <v>23476180.99</v>
      </c>
      <c r="W9" s="93">
        <f t="shared" si="10"/>
        <v>4.628935001469933</v>
      </c>
      <c r="AB9" s="89">
        <v>16351693.18</v>
      </c>
      <c r="AC9" s="93">
        <f t="shared" si="11"/>
        <v>2.745133864169218</v>
      </c>
      <c r="AD9" s="89">
        <v>12787828.79</v>
      </c>
      <c r="AE9" s="93">
        <f t="shared" si="12"/>
        <v>2.0378054055452277</v>
      </c>
      <c r="AF9" s="89">
        <v>13328270.41</v>
      </c>
      <c r="AG9" s="93">
        <f t="shared" si="13"/>
        <v>2.4125097406726983</v>
      </c>
      <c r="AH9" s="89">
        <v>8628689.87</v>
      </c>
      <c r="AI9" s="93">
        <f t="shared" si="14"/>
        <v>1.5825132905732915</v>
      </c>
      <c r="AJ9" s="89">
        <v>7410505</v>
      </c>
      <c r="AK9" s="93">
        <f t="shared" si="15"/>
        <v>1.2106235747427245</v>
      </c>
      <c r="AL9" s="89">
        <v>18391083.64</v>
      </c>
      <c r="AM9" s="93">
        <f t="shared" si="16"/>
        <v>3.202107290597514</v>
      </c>
      <c r="AN9" s="89">
        <v>31342991.46</v>
      </c>
      <c r="AO9" s="93">
        <f t="shared" si="17"/>
        <v>5.392856782270384</v>
      </c>
      <c r="AP9" s="89">
        <v>20925729.3</v>
      </c>
      <c r="AQ9" s="93">
        <f t="shared" si="18"/>
        <v>3.478024958955208</v>
      </c>
      <c r="AR9" s="89">
        <v>20212578.75</v>
      </c>
      <c r="AS9" s="93">
        <f t="shared" si="19"/>
        <v>3.298970367856493</v>
      </c>
      <c r="AT9" s="89">
        <v>11664409.57</v>
      </c>
      <c r="AU9" s="93">
        <f t="shared" si="20"/>
        <v>1.8856796429614158</v>
      </c>
      <c r="AV9" s="89">
        <v>7390344.53</v>
      </c>
      <c r="AW9" s="93">
        <f t="shared" si="21"/>
        <v>1.3858652846769577</v>
      </c>
      <c r="AX9" s="89">
        <v>7135378.52</v>
      </c>
      <c r="AY9" s="93">
        <f t="shared" si="22"/>
        <v>1.9472422585647293</v>
      </c>
      <c r="AZ9" s="89">
        <v>12655016.84</v>
      </c>
      <c r="BA9" s="93">
        <f t="shared" si="23"/>
        <v>3.1008820961388404</v>
      </c>
      <c r="BB9" s="89">
        <v>6409907.632</v>
      </c>
      <c r="BC9" s="93">
        <f t="shared" si="24"/>
        <v>1.9428118949313158</v>
      </c>
      <c r="BD9" s="89">
        <v>15454330.089</v>
      </c>
      <c r="BE9" s="93">
        <f t="shared" si="25"/>
        <v>3.69066379278366</v>
      </c>
      <c r="BF9" s="89">
        <v>9944517.655</v>
      </c>
      <c r="BG9" s="93">
        <f t="shared" si="26"/>
        <v>2.2685804469037163</v>
      </c>
      <c r="BH9" s="89">
        <v>12722273.349</v>
      </c>
      <c r="BI9" s="93">
        <f t="shared" si="27"/>
        <v>2.772053229524851</v>
      </c>
      <c r="BJ9" s="89">
        <v>9777847.595</v>
      </c>
      <c r="BK9" s="93">
        <f t="shared" si="28"/>
        <v>2.735918013105831</v>
      </c>
      <c r="BL9" s="89">
        <v>17996471.523</v>
      </c>
      <c r="BM9" s="93">
        <f t="shared" si="29"/>
        <v>4.677480712539842</v>
      </c>
      <c r="BN9" s="89">
        <v>17940379.964</v>
      </c>
      <c r="BO9" s="93">
        <f t="shared" si="30"/>
        <v>4.441142170220797</v>
      </c>
      <c r="BP9" s="89">
        <v>14208550.39</v>
      </c>
      <c r="BQ9" s="93">
        <f t="shared" si="31"/>
        <v>3.5421957033678697</v>
      </c>
      <c r="BR9" s="89">
        <v>9774782.884</v>
      </c>
      <c r="BS9" s="93">
        <f t="shared" si="32"/>
        <v>2.4084073661531016</v>
      </c>
      <c r="BT9" s="89">
        <v>9137264.766</v>
      </c>
      <c r="BU9" s="93">
        <f t="shared" si="33"/>
        <v>2.1730172421966003</v>
      </c>
      <c r="BV9" s="133">
        <v>11315056.743</v>
      </c>
      <c r="BW9" s="142">
        <f t="shared" si="34"/>
        <v>2.949119170105207</v>
      </c>
      <c r="BX9" s="89">
        <v>17362209.813</v>
      </c>
      <c r="BY9" s="142">
        <f t="shared" si="35"/>
        <v>3.8125575556522318</v>
      </c>
      <c r="BZ9" s="133">
        <v>10796211.608</v>
      </c>
      <c r="CA9" s="142">
        <f t="shared" si="36"/>
        <v>2.399837935304506</v>
      </c>
      <c r="CB9" s="133">
        <v>5438364.812</v>
      </c>
      <c r="CC9" s="142">
        <f t="shared" si="37"/>
        <v>2.4169688662330935</v>
      </c>
      <c r="CD9" s="133">
        <v>9887606.438</v>
      </c>
      <c r="CE9" s="142">
        <f t="shared" si="38"/>
        <v>2.7378236671877687</v>
      </c>
      <c r="CF9" s="133">
        <v>28746314.226</v>
      </c>
      <c r="CG9" s="142">
        <f t="shared" si="39"/>
        <v>7.054401000411101</v>
      </c>
    </row>
    <row r="10" spans="1:85" ht="14.25">
      <c r="A10" s="133" t="s">
        <v>167</v>
      </c>
      <c r="B10" s="89">
        <v>10415769.77</v>
      </c>
      <c r="C10" s="93">
        <f t="shared" si="0"/>
        <v>2.6420214950028953</v>
      </c>
      <c r="D10" s="89">
        <v>4031977.84</v>
      </c>
      <c r="E10" s="93">
        <f t="shared" si="1"/>
        <v>0.9317134744214689</v>
      </c>
      <c r="F10" s="89">
        <v>12302398.81</v>
      </c>
      <c r="G10" s="93">
        <f t="shared" si="2"/>
        <v>2.6192099974124337</v>
      </c>
      <c r="H10" s="89">
        <v>7884512.87</v>
      </c>
      <c r="I10" s="93">
        <f t="shared" si="3"/>
        <v>1.9127800075933648</v>
      </c>
      <c r="J10" s="89">
        <v>10721745.72</v>
      </c>
      <c r="K10" s="93">
        <f t="shared" si="4"/>
        <v>2.250855327092436</v>
      </c>
      <c r="L10" s="89">
        <v>8784437.23</v>
      </c>
      <c r="M10" s="93">
        <f t="shared" si="5"/>
        <v>1.7105462817153427</v>
      </c>
      <c r="N10" s="89">
        <v>6649495.57</v>
      </c>
      <c r="O10" s="93">
        <f t="shared" si="6"/>
        <v>1.3337618980173276</v>
      </c>
      <c r="P10" s="89">
        <v>9185682.52</v>
      </c>
      <c r="Q10" s="93">
        <f t="shared" si="7"/>
        <v>1.975534204265957</v>
      </c>
      <c r="R10" s="89">
        <v>9102067.33</v>
      </c>
      <c r="S10" s="93">
        <f t="shared" si="8"/>
        <v>1.9877919486034628</v>
      </c>
      <c r="T10" s="89">
        <v>9368166.82</v>
      </c>
      <c r="U10" s="93">
        <f t="shared" si="9"/>
        <v>1.9056918367189657</v>
      </c>
      <c r="V10" s="89">
        <v>17913806.46</v>
      </c>
      <c r="W10" s="93">
        <f t="shared" si="10"/>
        <v>3.5321692982165156</v>
      </c>
      <c r="AB10" s="89">
        <v>18028980.95</v>
      </c>
      <c r="AC10" s="93">
        <f t="shared" si="11"/>
        <v>3.0267181262207807</v>
      </c>
      <c r="AD10" s="89">
        <v>12627514.5</v>
      </c>
      <c r="AE10" s="93">
        <f t="shared" si="12"/>
        <v>2.0122585099687393</v>
      </c>
      <c r="AF10" s="89">
        <v>12172390.54</v>
      </c>
      <c r="AG10" s="93">
        <f t="shared" si="13"/>
        <v>2.2032874365295987</v>
      </c>
      <c r="AH10" s="89">
        <v>11153950.02</v>
      </c>
      <c r="AI10" s="93">
        <f t="shared" si="14"/>
        <v>2.0456493876793176</v>
      </c>
      <c r="AJ10" s="89">
        <v>15808629.5</v>
      </c>
      <c r="AK10" s="93">
        <f t="shared" si="15"/>
        <v>2.58259046543701</v>
      </c>
      <c r="AL10" s="89">
        <v>15072464.6</v>
      </c>
      <c r="AM10" s="93">
        <f t="shared" si="16"/>
        <v>2.6242960843243135</v>
      </c>
      <c r="AN10" s="89">
        <v>27065417.49</v>
      </c>
      <c r="AO10" s="93">
        <f t="shared" si="17"/>
        <v>4.656859906374933</v>
      </c>
      <c r="AP10" s="89">
        <v>15050448.53</v>
      </c>
      <c r="AQ10" s="93">
        <f t="shared" si="18"/>
        <v>2.5015059155338837</v>
      </c>
      <c r="AR10" s="89">
        <v>23495840.91</v>
      </c>
      <c r="AS10" s="93">
        <f t="shared" si="19"/>
        <v>3.8348438310950472</v>
      </c>
      <c r="AT10" s="89">
        <v>29707483.4</v>
      </c>
      <c r="AU10" s="93">
        <f t="shared" si="20"/>
        <v>4.802540270454013</v>
      </c>
      <c r="AV10" s="89">
        <v>24188282.17</v>
      </c>
      <c r="AW10" s="93">
        <f t="shared" si="21"/>
        <v>4.535877917368709</v>
      </c>
      <c r="AX10" s="89">
        <v>11371943.76</v>
      </c>
      <c r="AY10" s="93">
        <f t="shared" si="22"/>
        <v>3.1033994047303155</v>
      </c>
      <c r="AZ10" s="89">
        <v>8605563.04</v>
      </c>
      <c r="BA10" s="93">
        <f t="shared" si="23"/>
        <v>2.1086369694574127</v>
      </c>
      <c r="BB10" s="89">
        <v>1286091.426</v>
      </c>
      <c r="BC10" s="93">
        <f t="shared" si="24"/>
        <v>0.38980806960900954</v>
      </c>
      <c r="BD10" s="89">
        <v>4782590.13</v>
      </c>
      <c r="BE10" s="93">
        <f t="shared" si="25"/>
        <v>1.1421350603271365</v>
      </c>
      <c r="BF10" s="89">
        <v>13303460.585</v>
      </c>
      <c r="BG10" s="93">
        <f t="shared" si="26"/>
        <v>3.0348350323568587</v>
      </c>
      <c r="BH10" s="89">
        <v>10214765.041</v>
      </c>
      <c r="BI10" s="93">
        <f t="shared" si="27"/>
        <v>2.225692817940222</v>
      </c>
      <c r="BJ10" s="89">
        <v>3726185.543</v>
      </c>
      <c r="BK10" s="93">
        <f t="shared" si="28"/>
        <v>1.0426157749156686</v>
      </c>
      <c r="BL10" s="89">
        <v>10317755.03</v>
      </c>
      <c r="BM10" s="93">
        <f t="shared" si="29"/>
        <v>2.681697914385989</v>
      </c>
      <c r="BN10" s="89">
        <v>14443705.873</v>
      </c>
      <c r="BO10" s="93">
        <f t="shared" si="30"/>
        <v>3.5755402826230847</v>
      </c>
      <c r="BP10" s="89">
        <v>22948314.456</v>
      </c>
      <c r="BQ10" s="93">
        <f t="shared" si="31"/>
        <v>5.721021401506812</v>
      </c>
      <c r="BR10" s="89">
        <v>25363264.265</v>
      </c>
      <c r="BS10" s="93">
        <f t="shared" si="32"/>
        <v>6.249251079070181</v>
      </c>
      <c r="BT10" s="89">
        <v>6344767.304</v>
      </c>
      <c r="BU10" s="93">
        <f t="shared" si="33"/>
        <v>1.508907654796225</v>
      </c>
      <c r="BV10" s="133">
        <v>10553265.826</v>
      </c>
      <c r="BW10" s="142">
        <f t="shared" si="34"/>
        <v>2.7505684913093114</v>
      </c>
      <c r="BX10" s="89">
        <v>14606636.781</v>
      </c>
      <c r="BY10" s="142">
        <f t="shared" si="35"/>
        <v>3.2074628760892128</v>
      </c>
      <c r="BZ10" s="133">
        <v>16960520.7</v>
      </c>
      <c r="CA10" s="142">
        <f t="shared" si="36"/>
        <v>3.770072545467408</v>
      </c>
      <c r="CB10" s="133">
        <v>10373367.75</v>
      </c>
      <c r="CC10" s="142">
        <f t="shared" si="37"/>
        <v>4.610228948674735</v>
      </c>
      <c r="CD10" s="133">
        <v>11611353.507</v>
      </c>
      <c r="CE10" s="142">
        <f t="shared" si="38"/>
        <v>3.2151197197102985</v>
      </c>
      <c r="CF10" s="133">
        <v>11315592.595</v>
      </c>
      <c r="CG10" s="142">
        <f t="shared" si="39"/>
        <v>2.7768682654353607</v>
      </c>
    </row>
    <row r="11" spans="1:85" ht="14.25">
      <c r="A11" s="133" t="s">
        <v>168</v>
      </c>
      <c r="B11" s="89">
        <v>5254627.53</v>
      </c>
      <c r="C11" s="93">
        <f t="shared" si="0"/>
        <v>1.3328672953659164</v>
      </c>
      <c r="D11" s="89">
        <v>8286496.41</v>
      </c>
      <c r="E11" s="93">
        <f t="shared" si="1"/>
        <v>1.9148518834473878</v>
      </c>
      <c r="F11" s="89">
        <v>5501375.56</v>
      </c>
      <c r="G11" s="93">
        <f t="shared" si="2"/>
        <v>1.1712559549410693</v>
      </c>
      <c r="H11" s="89">
        <v>4181880.59</v>
      </c>
      <c r="I11" s="93">
        <f t="shared" si="3"/>
        <v>1.0145227382569728</v>
      </c>
      <c r="J11" s="89">
        <v>5697133.55</v>
      </c>
      <c r="K11" s="93">
        <f t="shared" si="4"/>
        <v>1.1960201011160092</v>
      </c>
      <c r="L11" s="89">
        <v>5839542.1</v>
      </c>
      <c r="M11" s="93">
        <f t="shared" si="5"/>
        <v>1.1371026697034299</v>
      </c>
      <c r="N11" s="89">
        <v>4922075.34</v>
      </c>
      <c r="O11" s="93">
        <f t="shared" si="6"/>
        <v>0.9872743696951862</v>
      </c>
      <c r="P11" s="89">
        <v>31917385.37</v>
      </c>
      <c r="Q11" s="93">
        <f t="shared" si="7"/>
        <v>6.864365970834016</v>
      </c>
      <c r="R11" s="89">
        <v>27015593.32</v>
      </c>
      <c r="S11" s="93">
        <f t="shared" si="8"/>
        <v>5.89991009089157</v>
      </c>
      <c r="T11" s="89">
        <v>6535128.42</v>
      </c>
      <c r="U11" s="93">
        <f t="shared" si="9"/>
        <v>1.3293893160950472</v>
      </c>
      <c r="V11" s="89">
        <v>10762158.61</v>
      </c>
      <c r="W11" s="93">
        <f t="shared" si="10"/>
        <v>2.1220373408443383</v>
      </c>
      <c r="AB11" s="89">
        <v>18459651.25</v>
      </c>
      <c r="AC11" s="93">
        <f t="shared" si="11"/>
        <v>3.099019362050471</v>
      </c>
      <c r="AD11" s="89">
        <v>8142776.62</v>
      </c>
      <c r="AE11" s="93">
        <f t="shared" si="12"/>
        <v>1.29759277238363</v>
      </c>
      <c r="AF11" s="89">
        <v>8132958.07</v>
      </c>
      <c r="AG11" s="93">
        <f t="shared" si="13"/>
        <v>1.4721220354020137</v>
      </c>
      <c r="AH11" s="89">
        <v>17602903.18</v>
      </c>
      <c r="AI11" s="93">
        <f t="shared" si="14"/>
        <v>3.2283960432830874</v>
      </c>
      <c r="AJ11" s="89">
        <v>8705449.9</v>
      </c>
      <c r="AK11" s="93">
        <f t="shared" si="15"/>
        <v>1.4221733711375533</v>
      </c>
      <c r="AL11" s="89">
        <v>12786643.2</v>
      </c>
      <c r="AM11" s="93">
        <f t="shared" si="16"/>
        <v>2.226307280987882</v>
      </c>
      <c r="AN11" s="89">
        <v>16185894.26</v>
      </c>
      <c r="AO11" s="93">
        <f t="shared" si="17"/>
        <v>2.784935501403868</v>
      </c>
      <c r="AP11" s="89">
        <v>69883327.34</v>
      </c>
      <c r="AQ11" s="93">
        <f t="shared" si="18"/>
        <v>11.615172557133139</v>
      </c>
      <c r="AR11" s="89">
        <v>37757891.42</v>
      </c>
      <c r="AS11" s="93">
        <f t="shared" si="19"/>
        <v>6.162606290269762</v>
      </c>
      <c r="AT11" s="89">
        <v>16120240.64</v>
      </c>
      <c r="AU11" s="93">
        <f t="shared" si="20"/>
        <v>2.6060135690594843</v>
      </c>
      <c r="AV11" s="89">
        <v>14102164.16</v>
      </c>
      <c r="AW11" s="93">
        <f t="shared" si="21"/>
        <v>2.644491020523449</v>
      </c>
      <c r="AX11" s="89">
        <v>14891678.25</v>
      </c>
      <c r="AY11" s="93">
        <f t="shared" si="22"/>
        <v>4.0639336943472</v>
      </c>
      <c r="AZ11" s="89">
        <v>8464306.64</v>
      </c>
      <c r="BA11" s="93">
        <f t="shared" si="23"/>
        <v>2.0740246534674</v>
      </c>
      <c r="BB11" s="89">
        <v>9611084.714</v>
      </c>
      <c r="BC11" s="93">
        <f t="shared" si="24"/>
        <v>2.9130731326506796</v>
      </c>
      <c r="BD11" s="89">
        <v>6387378.323</v>
      </c>
      <c r="BE11" s="93">
        <f t="shared" si="25"/>
        <v>1.5253761095918643</v>
      </c>
      <c r="BF11" s="89">
        <v>6968038.047</v>
      </c>
      <c r="BG11" s="93">
        <f t="shared" si="26"/>
        <v>1.5895748205301325</v>
      </c>
      <c r="BH11" s="89">
        <v>8871073.283</v>
      </c>
      <c r="BI11" s="93">
        <f t="shared" si="27"/>
        <v>1.9329161281874743</v>
      </c>
      <c r="BJ11" s="89">
        <v>8586464.324</v>
      </c>
      <c r="BK11" s="93">
        <f t="shared" si="28"/>
        <v>2.4025596824535267</v>
      </c>
      <c r="BL11" s="89">
        <v>7109057.505</v>
      </c>
      <c r="BM11" s="93">
        <f t="shared" si="29"/>
        <v>1.847722167174632</v>
      </c>
      <c r="BN11" s="89">
        <v>7545609.194</v>
      </c>
      <c r="BO11" s="93">
        <f t="shared" si="30"/>
        <v>1.8679160228893776</v>
      </c>
      <c r="BP11" s="89">
        <v>6168489.777</v>
      </c>
      <c r="BQ11" s="93">
        <f t="shared" si="31"/>
        <v>1.5378062775310344</v>
      </c>
      <c r="BR11" s="89">
        <v>7534425.356</v>
      </c>
      <c r="BS11" s="93">
        <f t="shared" si="32"/>
        <v>1.8564059931012484</v>
      </c>
      <c r="BT11" s="89">
        <v>6789797.407</v>
      </c>
      <c r="BU11" s="93">
        <f t="shared" si="33"/>
        <v>1.614744369817768</v>
      </c>
      <c r="BV11" s="133">
        <v>7138236.113</v>
      </c>
      <c r="BW11" s="142">
        <f t="shared" si="34"/>
        <v>1.8604863802038802</v>
      </c>
      <c r="BX11" s="89">
        <v>6692816.216</v>
      </c>
      <c r="BY11" s="142">
        <f t="shared" si="35"/>
        <v>1.4696716205904186</v>
      </c>
      <c r="BZ11" s="133">
        <v>5384456.974</v>
      </c>
      <c r="CA11" s="142">
        <f t="shared" si="36"/>
        <v>1.196885034899189</v>
      </c>
      <c r="CB11" s="133">
        <v>2192432.297</v>
      </c>
      <c r="CC11" s="142">
        <f t="shared" si="37"/>
        <v>0.9743812315570172</v>
      </c>
      <c r="CD11" s="133">
        <v>3492039.954</v>
      </c>
      <c r="CE11" s="142">
        <f t="shared" si="38"/>
        <v>0.9669265957110993</v>
      </c>
      <c r="CF11" s="133">
        <v>6553289.655</v>
      </c>
      <c r="CG11" s="142">
        <f t="shared" si="39"/>
        <v>1.6081899312296106</v>
      </c>
    </row>
    <row r="12" spans="1:85" ht="14.25">
      <c r="A12" s="133" t="s">
        <v>169</v>
      </c>
      <c r="B12" s="89">
        <v>8381071.69</v>
      </c>
      <c r="C12" s="93">
        <f t="shared" si="0"/>
        <v>2.1259083145172326</v>
      </c>
      <c r="D12" s="89">
        <v>7586552.58</v>
      </c>
      <c r="E12" s="93">
        <f t="shared" si="1"/>
        <v>1.7531081627157354</v>
      </c>
      <c r="F12" s="89">
        <v>8006259.67</v>
      </c>
      <c r="G12" s="93">
        <f t="shared" si="2"/>
        <v>1.7045517458350035</v>
      </c>
      <c r="H12" s="89">
        <v>6637714.88</v>
      </c>
      <c r="I12" s="93">
        <f t="shared" si="3"/>
        <v>1.610307260310045</v>
      </c>
      <c r="J12" s="89">
        <v>7877770.07</v>
      </c>
      <c r="K12" s="93">
        <f t="shared" si="4"/>
        <v>1.6538091082119832</v>
      </c>
      <c r="L12" s="89">
        <v>15692014.7</v>
      </c>
      <c r="M12" s="93">
        <f t="shared" si="5"/>
        <v>3.055621742738265</v>
      </c>
      <c r="N12" s="89">
        <v>15259549.95</v>
      </c>
      <c r="O12" s="93">
        <f t="shared" si="6"/>
        <v>3.0607744737849667</v>
      </c>
      <c r="P12" s="89">
        <v>14042869.68</v>
      </c>
      <c r="Q12" s="93">
        <f t="shared" si="7"/>
        <v>3.0201533003656795</v>
      </c>
      <c r="R12" s="89">
        <v>5379131.72</v>
      </c>
      <c r="S12" s="93">
        <f t="shared" si="8"/>
        <v>1.1747435319722574</v>
      </c>
      <c r="T12" s="89">
        <v>5305807.54</v>
      </c>
      <c r="U12" s="93">
        <f t="shared" si="9"/>
        <v>1.0793183245406743</v>
      </c>
      <c r="V12" s="89">
        <v>10717426.31</v>
      </c>
      <c r="W12" s="93">
        <f t="shared" si="10"/>
        <v>2.1132172133604663</v>
      </c>
      <c r="AB12" s="89">
        <v>15062869.71</v>
      </c>
      <c r="AC12" s="93">
        <f t="shared" si="11"/>
        <v>2.5287652646922876</v>
      </c>
      <c r="AD12" s="89">
        <v>9804722.3</v>
      </c>
      <c r="AE12" s="93">
        <f t="shared" si="12"/>
        <v>1.5624322495179293</v>
      </c>
      <c r="AF12" s="89">
        <v>16695392.06</v>
      </c>
      <c r="AG12" s="93">
        <f t="shared" si="13"/>
        <v>3.021982202497918</v>
      </c>
      <c r="AH12" s="89">
        <v>10591193.75</v>
      </c>
      <c r="AI12" s="93">
        <f t="shared" si="14"/>
        <v>1.9424391332785007</v>
      </c>
      <c r="AJ12" s="89">
        <v>7011637.95</v>
      </c>
      <c r="AK12" s="93">
        <f t="shared" si="15"/>
        <v>1.1454623132742976</v>
      </c>
      <c r="AL12" s="89">
        <v>11221715.08</v>
      </c>
      <c r="AM12" s="93">
        <f t="shared" si="16"/>
        <v>1.953834606707061</v>
      </c>
      <c r="AN12" s="89">
        <v>11429837.49</v>
      </c>
      <c r="AO12" s="93">
        <f t="shared" si="17"/>
        <v>1.96661115474122</v>
      </c>
      <c r="AP12" s="89">
        <v>10040669.95</v>
      </c>
      <c r="AQ12" s="93">
        <f t="shared" si="18"/>
        <v>1.668840315674519</v>
      </c>
      <c r="AR12" s="89">
        <v>12393152.46</v>
      </c>
      <c r="AS12" s="93">
        <f t="shared" si="19"/>
        <v>2.022732637707982</v>
      </c>
      <c r="AT12" s="89">
        <v>15916184.04</v>
      </c>
      <c r="AU12" s="93">
        <f t="shared" si="20"/>
        <v>2.5730255833133766</v>
      </c>
      <c r="AV12" s="89">
        <v>11056350.28</v>
      </c>
      <c r="AW12" s="93">
        <f t="shared" si="21"/>
        <v>2.073328512098523</v>
      </c>
      <c r="AX12" s="89">
        <v>12839914.55</v>
      </c>
      <c r="AY12" s="93">
        <f t="shared" si="22"/>
        <v>3.5040081108577454</v>
      </c>
      <c r="AZ12" s="89">
        <v>6292435.67</v>
      </c>
      <c r="BA12" s="93">
        <f t="shared" si="23"/>
        <v>1.5418471075071605</v>
      </c>
      <c r="BB12" s="89">
        <v>2858320.358</v>
      </c>
      <c r="BC12" s="93">
        <f t="shared" si="24"/>
        <v>0.8663430286146027</v>
      </c>
      <c r="BD12" s="89">
        <v>7548452.859</v>
      </c>
      <c r="BE12" s="93">
        <f t="shared" si="25"/>
        <v>1.8026534633212465</v>
      </c>
      <c r="BF12" s="89">
        <v>5242332.903</v>
      </c>
      <c r="BG12" s="93">
        <f t="shared" si="26"/>
        <v>1.1959005285617141</v>
      </c>
      <c r="BH12" s="89">
        <v>3055478.56</v>
      </c>
      <c r="BI12" s="93">
        <f t="shared" si="27"/>
        <v>0.665757524433139</v>
      </c>
      <c r="BJ12" s="89">
        <v>3548558.649</v>
      </c>
      <c r="BK12" s="93">
        <f t="shared" si="28"/>
        <v>0.9929143846879106</v>
      </c>
      <c r="BL12" s="89">
        <v>5527875.257</v>
      </c>
      <c r="BM12" s="93">
        <f t="shared" si="29"/>
        <v>1.436755525264958</v>
      </c>
      <c r="BN12" s="89">
        <v>9500584.867</v>
      </c>
      <c r="BO12" s="93">
        <f t="shared" si="30"/>
        <v>2.3518703717124483</v>
      </c>
      <c r="BP12" s="89">
        <v>4580635.359</v>
      </c>
      <c r="BQ12" s="93">
        <f t="shared" si="31"/>
        <v>1.1419537139245588</v>
      </c>
      <c r="BR12" s="89">
        <v>8263282.415</v>
      </c>
      <c r="BS12" s="93">
        <f t="shared" si="32"/>
        <v>2.0359889803245874</v>
      </c>
      <c r="BT12" s="89">
        <v>7224618.098</v>
      </c>
      <c r="BU12" s="93">
        <f t="shared" si="33"/>
        <v>1.7181530903708528</v>
      </c>
      <c r="BV12" s="133">
        <v>3843742.997</v>
      </c>
      <c r="BW12" s="142">
        <f t="shared" si="34"/>
        <v>1.0018205312512538</v>
      </c>
      <c r="BX12" s="89">
        <v>5044828.343</v>
      </c>
      <c r="BY12" s="142">
        <f t="shared" si="35"/>
        <v>1.107790921963856</v>
      </c>
      <c r="BZ12" s="133">
        <v>3877640.408</v>
      </c>
      <c r="CA12" s="142">
        <f t="shared" si="36"/>
        <v>0.8619420300814137</v>
      </c>
      <c r="CB12" s="133">
        <v>2119061.461</v>
      </c>
      <c r="CC12" s="142">
        <f t="shared" si="37"/>
        <v>0.941773079579019</v>
      </c>
      <c r="CD12" s="133">
        <v>3412023.181</v>
      </c>
      <c r="CE12" s="142">
        <f t="shared" si="38"/>
        <v>0.9447703927650095</v>
      </c>
      <c r="CF12" s="133">
        <v>4461119.198</v>
      </c>
      <c r="CG12" s="142">
        <f t="shared" si="39"/>
        <v>1.0947672625404066</v>
      </c>
    </row>
    <row r="13" spans="1:85" ht="14.25">
      <c r="A13" s="133" t="s">
        <v>170</v>
      </c>
      <c r="B13" s="89">
        <v>5289226.55</v>
      </c>
      <c r="C13" s="93">
        <f t="shared" si="0"/>
        <v>1.341643541055344</v>
      </c>
      <c r="D13" s="89">
        <v>1876531.03</v>
      </c>
      <c r="E13" s="93">
        <f t="shared" si="1"/>
        <v>0.4336306684217783</v>
      </c>
      <c r="F13" s="89">
        <v>450486.23</v>
      </c>
      <c r="G13" s="93">
        <f t="shared" si="2"/>
        <v>0.09590959092900979</v>
      </c>
      <c r="H13" s="89">
        <v>560553.53</v>
      </c>
      <c r="I13" s="93">
        <f t="shared" si="3"/>
        <v>0.1359900862676742</v>
      </c>
      <c r="J13" s="89">
        <v>2233307.78</v>
      </c>
      <c r="K13" s="93">
        <f t="shared" si="4"/>
        <v>0.4688464775165346</v>
      </c>
      <c r="L13" s="89">
        <v>5135815.01</v>
      </c>
      <c r="M13" s="93">
        <f t="shared" si="5"/>
        <v>1.000069673095421</v>
      </c>
      <c r="N13" s="89">
        <v>447840.14</v>
      </c>
      <c r="O13" s="93">
        <f t="shared" si="6"/>
        <v>0.08982818453622125</v>
      </c>
      <c r="P13" s="89">
        <v>702114.52</v>
      </c>
      <c r="Q13" s="93">
        <f t="shared" si="7"/>
        <v>0.15100143582708697</v>
      </c>
      <c r="R13" s="89">
        <v>440486.95</v>
      </c>
      <c r="S13" s="93">
        <f t="shared" si="8"/>
        <v>0.09619753193749403</v>
      </c>
      <c r="T13" s="89">
        <v>573842.84</v>
      </c>
      <c r="U13" s="93">
        <f t="shared" si="9"/>
        <v>0.11673229531021817</v>
      </c>
      <c r="V13" s="89">
        <v>4944792.6</v>
      </c>
      <c r="W13" s="93">
        <f t="shared" si="10"/>
        <v>0.9749934859890307</v>
      </c>
      <c r="AB13" s="89">
        <v>6092624.77</v>
      </c>
      <c r="AC13" s="93">
        <f t="shared" si="11"/>
        <v>1.0228341734212503</v>
      </c>
      <c r="AD13" s="89">
        <v>8814051.41</v>
      </c>
      <c r="AE13" s="93">
        <f t="shared" si="12"/>
        <v>1.4045638163452092</v>
      </c>
      <c r="AF13" s="89">
        <v>8095146.36</v>
      </c>
      <c r="AG13" s="93">
        <f t="shared" si="13"/>
        <v>1.4652778526325787</v>
      </c>
      <c r="AH13" s="89">
        <v>1575994.14</v>
      </c>
      <c r="AI13" s="93">
        <f t="shared" si="14"/>
        <v>0.28903943819870126</v>
      </c>
      <c r="AJ13" s="89">
        <v>2781908.2</v>
      </c>
      <c r="AK13" s="93">
        <f t="shared" si="15"/>
        <v>0.45446884519882225</v>
      </c>
      <c r="AL13" s="89">
        <v>3629989.84</v>
      </c>
      <c r="AM13" s="93">
        <f t="shared" si="16"/>
        <v>0.6320245809865124</v>
      </c>
      <c r="AN13" s="89">
        <v>2418769.48</v>
      </c>
      <c r="AO13" s="93">
        <f t="shared" si="17"/>
        <v>0.41617206231298914</v>
      </c>
      <c r="AP13" s="89">
        <v>5918789.04</v>
      </c>
      <c r="AQ13" s="93">
        <f t="shared" si="18"/>
        <v>0.9837504687547751</v>
      </c>
      <c r="AR13" s="89">
        <v>3421334.09</v>
      </c>
      <c r="AS13" s="93">
        <f t="shared" si="19"/>
        <v>0.5584086979226863</v>
      </c>
      <c r="AT13" s="89">
        <v>1375630.3</v>
      </c>
      <c r="AU13" s="93">
        <f t="shared" si="20"/>
        <v>0.2223857142004407</v>
      </c>
      <c r="AV13" s="89">
        <v>2761904.1</v>
      </c>
      <c r="AW13" s="93">
        <f t="shared" si="21"/>
        <v>0.5179226754935817</v>
      </c>
      <c r="AX13" s="89">
        <v>495059.08</v>
      </c>
      <c r="AY13" s="93">
        <f t="shared" si="22"/>
        <v>0.13510144673616797</v>
      </c>
      <c r="AZ13" s="89">
        <v>2354162.41</v>
      </c>
      <c r="BA13" s="93">
        <f t="shared" si="23"/>
        <v>0.5768447534181286</v>
      </c>
      <c r="BB13" s="89">
        <v>4136960.122</v>
      </c>
      <c r="BC13" s="93">
        <f t="shared" si="24"/>
        <v>1.2538925356355441</v>
      </c>
      <c r="BD13" s="89">
        <v>5982895.455</v>
      </c>
      <c r="BE13" s="93">
        <f t="shared" si="25"/>
        <v>1.428781157424288</v>
      </c>
      <c r="BF13" s="89">
        <v>6029425.251</v>
      </c>
      <c r="BG13" s="93">
        <f t="shared" si="26"/>
        <v>1.3754549697650604</v>
      </c>
      <c r="BH13" s="89">
        <v>4608732.513</v>
      </c>
      <c r="BI13" s="93">
        <f t="shared" si="27"/>
        <v>1.0041956729126582</v>
      </c>
      <c r="BJ13" s="89">
        <v>3233148.816</v>
      </c>
      <c r="BK13" s="93">
        <f t="shared" si="28"/>
        <v>0.9046602535786599</v>
      </c>
      <c r="BL13" s="89">
        <v>4401925.815</v>
      </c>
      <c r="BM13" s="93">
        <f t="shared" si="29"/>
        <v>1.1441088922002973</v>
      </c>
      <c r="BN13" s="89">
        <v>5075922.289</v>
      </c>
      <c r="BO13" s="93">
        <f t="shared" si="30"/>
        <v>1.2565448767348957</v>
      </c>
      <c r="BP13" s="89">
        <v>2222099.834</v>
      </c>
      <c r="BQ13" s="93">
        <f t="shared" si="31"/>
        <v>0.5539701284368148</v>
      </c>
      <c r="BR13" s="89">
        <v>1545387.581</v>
      </c>
      <c r="BS13" s="93">
        <f t="shared" si="32"/>
        <v>0.380767826540087</v>
      </c>
      <c r="BT13" s="89">
        <v>2117323.244</v>
      </c>
      <c r="BU13" s="93">
        <f t="shared" si="33"/>
        <v>0.5035401768848818</v>
      </c>
      <c r="BV13" s="133">
        <v>1443353.708</v>
      </c>
      <c r="BW13" s="142">
        <f t="shared" si="34"/>
        <v>0.37619096273101504</v>
      </c>
      <c r="BX13" s="89">
        <v>413564.706</v>
      </c>
      <c r="BY13" s="142">
        <f t="shared" si="35"/>
        <v>0.09081443327742797</v>
      </c>
      <c r="BZ13" s="133">
        <v>2152443.451</v>
      </c>
      <c r="CA13" s="142">
        <f t="shared" si="36"/>
        <v>0.47845629882614527</v>
      </c>
      <c r="CB13" s="133">
        <v>3182044.348</v>
      </c>
      <c r="CC13" s="142">
        <f t="shared" si="37"/>
        <v>1.4141938589920737</v>
      </c>
      <c r="CD13" s="133">
        <v>1621385.944</v>
      </c>
      <c r="CE13" s="142">
        <f t="shared" si="38"/>
        <v>0.4489528217940163</v>
      </c>
      <c r="CF13" s="133">
        <v>3602623.895</v>
      </c>
      <c r="CG13" s="142">
        <f t="shared" si="39"/>
        <v>0.8840908580205589</v>
      </c>
    </row>
    <row r="14" spans="1:85" s="92" customFormat="1" ht="14.25">
      <c r="A14" s="134" t="s">
        <v>63</v>
      </c>
      <c r="B14" s="92">
        <f>SUM(B4:B13)</f>
        <v>330468696.91999996</v>
      </c>
      <c r="C14" s="97">
        <f t="shared" si="0"/>
        <v>83.82533600185722</v>
      </c>
      <c r="D14" s="92">
        <f>SUM(D4:D13)</f>
        <v>372018768.84999996</v>
      </c>
      <c r="E14" s="97">
        <f t="shared" si="1"/>
        <v>85.96646941770663</v>
      </c>
      <c r="F14" s="92">
        <f>SUM(F4:F13)</f>
        <v>388698971.58</v>
      </c>
      <c r="G14" s="97">
        <f t="shared" si="2"/>
        <v>82.75493650219808</v>
      </c>
      <c r="H14" s="92">
        <f>SUM(H4:H13)</f>
        <v>346814750.86999995</v>
      </c>
      <c r="I14" s="97">
        <f t="shared" si="3"/>
        <v>84.13713475270279</v>
      </c>
      <c r="J14" s="92">
        <f>SUM(J4:J13)</f>
        <v>406827508.37000006</v>
      </c>
      <c r="K14" s="97">
        <f t="shared" si="4"/>
        <v>85.40678806756453</v>
      </c>
      <c r="L14" s="92">
        <f>SUM(L4:L13)</f>
        <v>449726586.92</v>
      </c>
      <c r="M14" s="97">
        <f t="shared" si="5"/>
        <v>87.57284284727457</v>
      </c>
      <c r="N14" s="92">
        <f>SUM(N4:N13)</f>
        <v>426443612.05999994</v>
      </c>
      <c r="O14" s="97">
        <f t="shared" si="6"/>
        <v>85.53644940897532</v>
      </c>
      <c r="P14" s="92">
        <f>SUM(P4:P13)</f>
        <v>383955633.6599999</v>
      </c>
      <c r="Q14" s="97">
        <f t="shared" si="7"/>
        <v>82.57606177487824</v>
      </c>
      <c r="R14" s="92">
        <f>SUM(R4:R13)</f>
        <v>375975620.5</v>
      </c>
      <c r="S14" s="97">
        <f t="shared" si="8"/>
        <v>82.10896318442099</v>
      </c>
      <c r="T14" s="92">
        <f>SUM(T4:T13)</f>
        <v>398565596.24</v>
      </c>
      <c r="U14" s="97">
        <f t="shared" si="9"/>
        <v>81.0770364944884</v>
      </c>
      <c r="V14" s="92">
        <f>SUM(V4:V13)</f>
        <v>439401930.69000006</v>
      </c>
      <c r="W14" s="97">
        <f t="shared" si="10"/>
        <v>86.63943158177223</v>
      </c>
      <c r="X14" s="92">
        <f>SUM(X4:X13)</f>
        <v>0</v>
      </c>
      <c r="Z14" s="92">
        <f>SUM(Z4:Z13)</f>
        <v>0</v>
      </c>
      <c r="AB14" s="92">
        <f>SUM(AB4:AB13)</f>
        <v>494783577.89999986</v>
      </c>
      <c r="AC14" s="97">
        <f t="shared" si="11"/>
        <v>83.06461845733446</v>
      </c>
      <c r="AD14" s="92">
        <f>SUM(AD4:AD13)</f>
        <v>523680604.7600001</v>
      </c>
      <c r="AE14" s="97">
        <f t="shared" si="12"/>
        <v>83.45116162281073</v>
      </c>
      <c r="AF14" s="92">
        <f>SUM(AF4:AF13)</f>
        <v>458755928.3300001</v>
      </c>
      <c r="AG14" s="97">
        <f t="shared" si="13"/>
        <v>83.03801706011991</v>
      </c>
      <c r="AH14" s="92">
        <f>SUM(AH4:AH13)</f>
        <v>421985133.28999996</v>
      </c>
      <c r="AI14" s="97">
        <f t="shared" si="14"/>
        <v>77.39263919746914</v>
      </c>
      <c r="AJ14" s="92">
        <f>SUM(AJ4:AJ13)</f>
        <v>513962470.78000003</v>
      </c>
      <c r="AK14" s="97">
        <f t="shared" si="15"/>
        <v>83.96392467980073</v>
      </c>
      <c r="AL14" s="92">
        <f>SUM(AL4:AL13)</f>
        <v>473811637.6399999</v>
      </c>
      <c r="AM14" s="97">
        <f t="shared" si="16"/>
        <v>82.49626443746581</v>
      </c>
      <c r="AN14" s="92">
        <f>SUM(AN4:AN13)</f>
        <v>497285744.4800001</v>
      </c>
      <c r="AO14" s="97">
        <f t="shared" si="17"/>
        <v>85.56269439909246</v>
      </c>
      <c r="AP14" s="92">
        <f>SUM(AP4:AP13)</f>
        <v>494042262.74</v>
      </c>
      <c r="AQ14" s="97">
        <f t="shared" si="18"/>
        <v>82.11380812368755</v>
      </c>
      <c r="AR14" s="92">
        <f>SUM(AR4:AR13)</f>
        <v>499537333.4</v>
      </c>
      <c r="AS14" s="97">
        <f t="shared" si="19"/>
        <v>81.53135138803847</v>
      </c>
      <c r="AT14" s="92">
        <f>SUM(AT4:AT13)</f>
        <v>527649761.64000005</v>
      </c>
      <c r="AU14" s="97">
        <f t="shared" si="20"/>
        <v>85.30036674097954</v>
      </c>
      <c r="AV14" s="92">
        <f>SUM(AV4:AV13)</f>
        <v>454842994.89</v>
      </c>
      <c r="AW14" s="97">
        <f t="shared" si="21"/>
        <v>85.29387419459724</v>
      </c>
      <c r="AX14" s="92">
        <f>SUM(AX4:AX13)</f>
        <v>305361994.72</v>
      </c>
      <c r="AY14" s="97">
        <f t="shared" si="22"/>
        <v>83.3331796780984</v>
      </c>
      <c r="AZ14" s="92">
        <f>SUM(AZ4:AZ13)</f>
        <v>344583112.7300001</v>
      </c>
      <c r="BA14" s="97">
        <f t="shared" si="23"/>
        <v>84.4338350873541</v>
      </c>
      <c r="BB14" s="92">
        <f>SUM(BB4:BB13)</f>
        <v>287433366.4269999</v>
      </c>
      <c r="BC14" s="97">
        <f t="shared" si="24"/>
        <v>87.11965840298507</v>
      </c>
      <c r="BD14" s="92">
        <f>SUM(BD4:BD13)</f>
        <v>368248251.602</v>
      </c>
      <c r="BE14" s="97">
        <f t="shared" si="25"/>
        <v>87.94172773045321</v>
      </c>
      <c r="BF14" s="92">
        <f>SUM(BF4:BF13)</f>
        <v>378552119.3539999</v>
      </c>
      <c r="BG14" s="97">
        <f t="shared" si="26"/>
        <v>86.35672094851806</v>
      </c>
      <c r="BH14" s="92">
        <f>SUM(BH4:BH13)</f>
        <v>398316004.616</v>
      </c>
      <c r="BI14" s="97">
        <f t="shared" si="27"/>
        <v>86.78898312258062</v>
      </c>
      <c r="BJ14" s="92">
        <f>SUM(BJ4:BJ13)</f>
        <v>317720816.556</v>
      </c>
      <c r="BK14" s="97">
        <f t="shared" si="28"/>
        <v>88.90076233124736</v>
      </c>
      <c r="BL14" s="92">
        <f>SUM(BL4:BL13)</f>
        <v>335821590.14199996</v>
      </c>
      <c r="BM14" s="97">
        <f t="shared" si="29"/>
        <v>87.28372163043957</v>
      </c>
      <c r="BN14" s="92">
        <f>SUM(BN4:BN13)</f>
        <v>356435484.53400004</v>
      </c>
      <c r="BO14" s="97">
        <f t="shared" si="30"/>
        <v>88.23562625225956</v>
      </c>
      <c r="BP14" s="92">
        <f>SUM(BP4:BP13)</f>
        <v>349059471.1539999</v>
      </c>
      <c r="BQ14" s="97">
        <f t="shared" si="31"/>
        <v>87.020626665178</v>
      </c>
      <c r="BR14" s="92">
        <f>SUM(BR4:BR13)</f>
        <v>350649077.251</v>
      </c>
      <c r="BS14" s="97">
        <f t="shared" si="32"/>
        <v>86.39637632958971</v>
      </c>
      <c r="BT14" s="92">
        <f>SUM(BT4:BT13)</f>
        <v>365912958.86099994</v>
      </c>
      <c r="BU14" s="97">
        <f t="shared" si="33"/>
        <v>87.02113697162928</v>
      </c>
      <c r="BV14" s="134">
        <v>335191298.39399993</v>
      </c>
      <c r="BW14" s="143">
        <v>87.36315744574078</v>
      </c>
      <c r="BX14" s="92">
        <v>389637154.915</v>
      </c>
      <c r="BY14" s="143">
        <v>85.56019625000383</v>
      </c>
      <c r="BZ14" s="134">
        <v>383880643.2359999</v>
      </c>
      <c r="CA14" s="143">
        <v>85.33098124755168</v>
      </c>
      <c r="CB14" s="134">
        <v>185127910.38699996</v>
      </c>
      <c r="CC14" s="143">
        <v>82.27627442146833</v>
      </c>
      <c r="CD14" s="134">
        <v>306291604.845</v>
      </c>
      <c r="CE14" s="143">
        <v>84.81045539826178</v>
      </c>
      <c r="CF14" s="134">
        <f>SUM(CF4:CF13)</f>
        <v>355127711.777</v>
      </c>
      <c r="CG14" s="143">
        <f t="shared" si="39"/>
        <v>87.14902597730249</v>
      </c>
    </row>
    <row r="15" spans="1:85" ht="14.25">
      <c r="A15" s="133" t="s">
        <v>152</v>
      </c>
      <c r="B15" s="89">
        <f>B16-B14</f>
        <v>63766164.140000045</v>
      </c>
      <c r="C15" s="93">
        <f t="shared" si="0"/>
        <v>16.174663998142783</v>
      </c>
      <c r="D15" s="89">
        <f>D16-D14</f>
        <v>60729919.52800006</v>
      </c>
      <c r="E15" s="93">
        <f t="shared" si="1"/>
        <v>14.033530582293368</v>
      </c>
      <c r="F15" s="89">
        <f>F16-F14</f>
        <v>80999862.12</v>
      </c>
      <c r="G15" s="93">
        <f t="shared" si="2"/>
        <v>17.24506349780191</v>
      </c>
      <c r="H15" s="89">
        <f>H16-H14</f>
        <v>65387009.85000008</v>
      </c>
      <c r="I15" s="93">
        <f t="shared" si="3"/>
        <v>15.862865247297208</v>
      </c>
      <c r="J15" s="89">
        <f>J16-J14</f>
        <v>69513444.81999993</v>
      </c>
      <c r="K15" s="93">
        <f t="shared" si="4"/>
        <v>14.593211932435468</v>
      </c>
      <c r="L15" s="89">
        <f>L16-L14</f>
        <v>63819133.75999999</v>
      </c>
      <c r="M15" s="93">
        <f t="shared" si="5"/>
        <v>12.427157152725432</v>
      </c>
      <c r="N15" s="89">
        <f>N16-N14</f>
        <v>72108309.38000005</v>
      </c>
      <c r="O15" s="93">
        <f t="shared" si="6"/>
        <v>14.463550591024688</v>
      </c>
      <c r="P15" s="89">
        <f>P16-P14</f>
        <v>81016448.3300001</v>
      </c>
      <c r="Q15" s="93">
        <f t="shared" si="7"/>
        <v>17.42393822512176</v>
      </c>
      <c r="R15" s="89">
        <f>R16-R14</f>
        <v>81922769.54000002</v>
      </c>
      <c r="S15" s="93">
        <f t="shared" si="8"/>
        <v>17.89103681557902</v>
      </c>
      <c r="T15" s="89">
        <f>T16-T14</f>
        <v>93023161.15999997</v>
      </c>
      <c r="U15" s="93">
        <f t="shared" si="9"/>
        <v>18.922963505511603</v>
      </c>
      <c r="V15" s="89">
        <f>V16-V14</f>
        <v>67759673.05999994</v>
      </c>
      <c r="W15" s="93">
        <f t="shared" si="10"/>
        <v>13.360568418227766</v>
      </c>
      <c r="X15" s="89">
        <f>X16-X14</f>
        <v>0</v>
      </c>
      <c r="Z15" s="89">
        <f>Z16-Z14</f>
        <v>0</v>
      </c>
      <c r="AB15" s="89">
        <f>AB16-AB14</f>
        <v>100877471.4000001</v>
      </c>
      <c r="AC15" s="93">
        <f t="shared" si="11"/>
        <v>16.935381542665542</v>
      </c>
      <c r="AD15" s="89">
        <f>AD16-AD14</f>
        <v>103848832.30999994</v>
      </c>
      <c r="AE15" s="93">
        <f t="shared" si="12"/>
        <v>16.548838377189266</v>
      </c>
      <c r="AF15" s="89">
        <f>AF16-AF14</f>
        <v>93709008.2999999</v>
      </c>
      <c r="AG15" s="93">
        <f t="shared" si="13"/>
        <v>16.96198293988008</v>
      </c>
      <c r="AH15" s="89">
        <f>AH16-AH14</f>
        <v>123267151.25</v>
      </c>
      <c r="AI15" s="93">
        <f t="shared" si="14"/>
        <v>22.607360802530863</v>
      </c>
      <c r="AJ15" s="89">
        <f>AJ16-AJ14</f>
        <v>98160500.76999992</v>
      </c>
      <c r="AK15" s="93">
        <f t="shared" si="15"/>
        <v>16.036075320199267</v>
      </c>
      <c r="AL15" s="89">
        <f>AL16-AL14</f>
        <v>100531504.89000005</v>
      </c>
      <c r="AM15" s="93">
        <f t="shared" si="16"/>
        <v>17.503735562534192</v>
      </c>
      <c r="AN15" s="89">
        <f>AN16-AN14</f>
        <v>83908838.00999993</v>
      </c>
      <c r="AO15" s="93">
        <f t="shared" si="17"/>
        <v>14.437305600907536</v>
      </c>
      <c r="AP15" s="89">
        <f>AP16-AP14</f>
        <v>107613261.5</v>
      </c>
      <c r="AQ15" s="93">
        <f t="shared" si="18"/>
        <v>17.886191876312456</v>
      </c>
      <c r="AR15" s="89">
        <f>AR16-AR14</f>
        <v>113156219.32000005</v>
      </c>
      <c r="AS15" s="93">
        <f t="shared" si="19"/>
        <v>18.468648611961527</v>
      </c>
      <c r="AT15" s="89">
        <f>AT16-AT14</f>
        <v>90928776.52999991</v>
      </c>
      <c r="AU15" s="93">
        <f t="shared" si="20"/>
        <v>14.699633259020464</v>
      </c>
      <c r="AV15" s="89">
        <f>AV16-AV14</f>
        <v>78422728.10000002</v>
      </c>
      <c r="AW15" s="93">
        <f t="shared" si="21"/>
        <v>14.706125805402767</v>
      </c>
      <c r="AX15" s="89">
        <f>AX16-AX14</f>
        <v>61073074.599999964</v>
      </c>
      <c r="AY15" s="93">
        <f t="shared" si="22"/>
        <v>16.6668203219016</v>
      </c>
      <c r="AZ15" s="89">
        <f>AZ16-AZ14</f>
        <v>63527110.349999905</v>
      </c>
      <c r="BA15" s="93">
        <f t="shared" si="23"/>
        <v>15.566164912645908</v>
      </c>
      <c r="BB15" s="89">
        <f>BB16-BB14</f>
        <v>42496033.775000095</v>
      </c>
      <c r="BC15" s="93">
        <f t="shared" si="24"/>
        <v>12.880341597014938</v>
      </c>
      <c r="BD15" s="89">
        <f>BD16-BD14</f>
        <v>50492954.768999994</v>
      </c>
      <c r="BE15" s="93">
        <f t="shared" si="25"/>
        <v>12.05827226954679</v>
      </c>
      <c r="BF15" s="89">
        <f>BF16-BF14</f>
        <v>59806488.05500007</v>
      </c>
      <c r="BG15" s="93">
        <f t="shared" si="26"/>
        <v>13.643279051481944</v>
      </c>
      <c r="BH15" s="89">
        <f>BH16-BH14</f>
        <v>60631652.430999994</v>
      </c>
      <c r="BI15" s="93">
        <f t="shared" si="27"/>
        <v>13.211016877419382</v>
      </c>
      <c r="BJ15" s="89">
        <f>BJ16-BJ14</f>
        <v>39667363.504999995</v>
      </c>
      <c r="BK15" s="93">
        <f t="shared" si="28"/>
        <v>11.099237668752632</v>
      </c>
      <c r="BL15" s="89">
        <f>BL16-BL14</f>
        <v>48925512.60400003</v>
      </c>
      <c r="BM15" s="93">
        <f t="shared" si="29"/>
        <v>12.716278369560428</v>
      </c>
      <c r="BN15" s="89">
        <f>BN16-BN14</f>
        <v>47523210.69299996</v>
      </c>
      <c r="BO15" s="93">
        <f t="shared" si="30"/>
        <v>11.764373747740429</v>
      </c>
      <c r="BP15" s="89">
        <f>BP16-BP14</f>
        <v>52063210.36500007</v>
      </c>
      <c r="BQ15" s="93">
        <f t="shared" si="31"/>
        <v>12.979373334822004</v>
      </c>
      <c r="BR15" s="89">
        <f>BR16-BR14</f>
        <v>55211784.22000003</v>
      </c>
      <c r="BS15" s="93">
        <f t="shared" si="32"/>
        <v>13.603623670410277</v>
      </c>
      <c r="BT15" s="89">
        <f>BT16-BT14</f>
        <v>54574490.04500008</v>
      </c>
      <c r="BU15" s="93">
        <f t="shared" si="33"/>
        <v>12.978863028370725</v>
      </c>
      <c r="BV15" s="133">
        <v>48484507.51100004</v>
      </c>
      <c r="BW15" s="142">
        <v>12.636842554259218</v>
      </c>
      <c r="BX15" s="89">
        <v>65758194.78299999</v>
      </c>
      <c r="BY15" s="142">
        <v>14.439803749996171</v>
      </c>
      <c r="BZ15" s="133">
        <v>65991885.620000124</v>
      </c>
      <c r="CA15" s="142">
        <v>14.66901875244832</v>
      </c>
      <c r="CB15" s="133">
        <v>39879738.15900004</v>
      </c>
      <c r="CC15" s="142">
        <v>17.723725578531667</v>
      </c>
      <c r="CD15" s="133">
        <v>54856797.67999995</v>
      </c>
      <c r="CE15" s="142">
        <v>15.18954460173822</v>
      </c>
      <c r="CF15" s="133">
        <f>CF16-CF14</f>
        <v>52367045.386999965</v>
      </c>
      <c r="CG15" s="142">
        <f t="shared" si="39"/>
        <v>12.850974022697518</v>
      </c>
    </row>
    <row r="16" spans="1:85" s="92" customFormat="1" ht="14.25">
      <c r="A16" s="130" t="s">
        <v>154</v>
      </c>
      <c r="B16" s="91">
        <v>394234861.06</v>
      </c>
      <c r="C16" s="99">
        <f t="shared" si="0"/>
        <v>100</v>
      </c>
      <c r="D16" s="91">
        <v>432748688.378</v>
      </c>
      <c r="E16" s="99">
        <f t="shared" si="1"/>
        <v>100</v>
      </c>
      <c r="F16" s="91">
        <v>469698833.7</v>
      </c>
      <c r="G16" s="99">
        <f t="shared" si="2"/>
        <v>100</v>
      </c>
      <c r="H16" s="91">
        <v>412201760.72</v>
      </c>
      <c r="I16" s="99">
        <f t="shared" si="3"/>
        <v>100</v>
      </c>
      <c r="J16" s="91">
        <v>476340953.19</v>
      </c>
      <c r="K16" s="99">
        <f t="shared" si="4"/>
        <v>100</v>
      </c>
      <c r="L16" s="91">
        <v>513545720.68</v>
      </c>
      <c r="M16" s="99">
        <f t="shared" si="5"/>
        <v>100</v>
      </c>
      <c r="N16" s="91">
        <v>498551921.44</v>
      </c>
      <c r="O16" s="99">
        <f t="shared" si="6"/>
        <v>100</v>
      </c>
      <c r="P16" s="91">
        <v>464972081.99</v>
      </c>
      <c r="Q16" s="99">
        <f t="shared" si="7"/>
        <v>100</v>
      </c>
      <c r="R16" s="91">
        <v>457898390.04</v>
      </c>
      <c r="S16" s="99">
        <f t="shared" si="8"/>
        <v>100</v>
      </c>
      <c r="T16" s="91">
        <v>491588757.4</v>
      </c>
      <c r="U16" s="99">
        <f t="shared" si="9"/>
        <v>100</v>
      </c>
      <c r="V16" s="91">
        <v>507161603.75</v>
      </c>
      <c r="W16" s="99">
        <f t="shared" si="10"/>
        <v>100</v>
      </c>
      <c r="X16" s="91"/>
      <c r="Y16" s="91"/>
      <c r="Z16" s="91"/>
      <c r="AA16" s="91"/>
      <c r="AB16" s="91">
        <v>595661049.3</v>
      </c>
      <c r="AC16" s="99">
        <f t="shared" si="11"/>
        <v>100</v>
      </c>
      <c r="AD16" s="91">
        <v>627529437.07</v>
      </c>
      <c r="AE16" s="99">
        <f t="shared" si="12"/>
        <v>100</v>
      </c>
      <c r="AF16" s="91">
        <v>552464936.63</v>
      </c>
      <c r="AG16" s="99">
        <f t="shared" si="13"/>
        <v>100</v>
      </c>
      <c r="AH16" s="91">
        <v>545252284.54</v>
      </c>
      <c r="AI16" s="99">
        <f t="shared" si="14"/>
        <v>100</v>
      </c>
      <c r="AJ16" s="91">
        <v>612122971.55</v>
      </c>
      <c r="AK16" s="99">
        <f t="shared" si="15"/>
        <v>100</v>
      </c>
      <c r="AL16" s="91">
        <v>574343142.53</v>
      </c>
      <c r="AM16" s="99">
        <f t="shared" si="16"/>
        <v>100</v>
      </c>
      <c r="AN16" s="91">
        <v>581194582.49</v>
      </c>
      <c r="AO16" s="99">
        <f t="shared" si="17"/>
        <v>100</v>
      </c>
      <c r="AP16" s="91">
        <v>601655524.24</v>
      </c>
      <c r="AQ16" s="99">
        <f t="shared" si="18"/>
        <v>100</v>
      </c>
      <c r="AR16" s="91">
        <v>612693552.72</v>
      </c>
      <c r="AS16" s="99">
        <f t="shared" si="19"/>
        <v>100</v>
      </c>
      <c r="AT16" s="91">
        <v>618578538.17</v>
      </c>
      <c r="AU16" s="99">
        <f t="shared" si="20"/>
        <v>100</v>
      </c>
      <c r="AV16" s="91">
        <v>533265722.99</v>
      </c>
      <c r="AW16" s="99">
        <f t="shared" si="21"/>
        <v>100</v>
      </c>
      <c r="AX16" s="91">
        <v>366435069.32</v>
      </c>
      <c r="AY16" s="99">
        <f t="shared" si="22"/>
        <v>100</v>
      </c>
      <c r="AZ16" s="91">
        <v>408110223.08</v>
      </c>
      <c r="BA16" s="99">
        <f t="shared" si="23"/>
        <v>100</v>
      </c>
      <c r="BB16" s="91">
        <v>329929400.202</v>
      </c>
      <c r="BC16" s="99">
        <f t="shared" si="24"/>
        <v>100</v>
      </c>
      <c r="BD16" s="91">
        <v>418741206.371</v>
      </c>
      <c r="BE16" s="99">
        <f t="shared" si="25"/>
        <v>100</v>
      </c>
      <c r="BF16" s="91">
        <v>438358607.409</v>
      </c>
      <c r="BG16" s="99">
        <f t="shared" si="26"/>
        <v>100</v>
      </c>
      <c r="BH16" s="91">
        <v>458947657.047</v>
      </c>
      <c r="BI16" s="99">
        <f t="shared" si="27"/>
        <v>100</v>
      </c>
      <c r="BJ16" s="91">
        <v>357388180.061</v>
      </c>
      <c r="BK16" s="99">
        <f t="shared" si="28"/>
        <v>100</v>
      </c>
      <c r="BL16" s="91">
        <v>384747102.746</v>
      </c>
      <c r="BM16" s="99">
        <f t="shared" si="29"/>
        <v>100</v>
      </c>
      <c r="BN16" s="91">
        <v>403958695.227</v>
      </c>
      <c r="BO16" s="99">
        <f t="shared" si="30"/>
        <v>100</v>
      </c>
      <c r="BP16" s="91">
        <v>401122681.519</v>
      </c>
      <c r="BQ16" s="99">
        <f t="shared" si="31"/>
        <v>100</v>
      </c>
      <c r="BR16" s="91">
        <v>405860861.471</v>
      </c>
      <c r="BS16" s="99">
        <f t="shared" si="32"/>
        <v>100</v>
      </c>
      <c r="BT16" s="91">
        <v>420487448.906</v>
      </c>
      <c r="BU16" s="99">
        <f t="shared" si="33"/>
        <v>100</v>
      </c>
      <c r="BV16" s="130">
        <v>383675805.905</v>
      </c>
      <c r="BW16" s="146">
        <f t="shared" si="34"/>
        <v>100</v>
      </c>
      <c r="BX16" s="91">
        <v>455395349.698</v>
      </c>
      <c r="BY16" s="146">
        <f t="shared" si="35"/>
        <v>100</v>
      </c>
      <c r="BZ16" s="130">
        <v>449872528.856</v>
      </c>
      <c r="CA16" s="146">
        <f t="shared" si="36"/>
        <v>100</v>
      </c>
      <c r="CB16" s="130">
        <v>225007648.546</v>
      </c>
      <c r="CC16" s="146">
        <f t="shared" si="37"/>
        <v>100</v>
      </c>
      <c r="CD16" s="130">
        <v>361148402.525</v>
      </c>
      <c r="CE16" s="146">
        <f t="shared" si="38"/>
        <v>100</v>
      </c>
      <c r="CF16" s="130">
        <v>407494757.164</v>
      </c>
      <c r="CG16" s="146">
        <f t="shared" si="39"/>
        <v>100</v>
      </c>
    </row>
    <row r="19" ht="17.25">
      <c r="A19" s="53" t="s">
        <v>159</v>
      </c>
    </row>
    <row r="20" spans="1:85" ht="14.25">
      <c r="A20" s="178" t="s">
        <v>179</v>
      </c>
      <c r="B20" s="132" t="s">
        <v>137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 t="s">
        <v>138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 t="s">
        <v>139</v>
      </c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79" t="s">
        <v>40</v>
      </c>
      <c r="BW20" s="179"/>
      <c r="BX20" s="179" t="s">
        <v>41</v>
      </c>
      <c r="BY20" s="179"/>
      <c r="BZ20" s="179" t="s">
        <v>43</v>
      </c>
      <c r="CA20" s="179"/>
      <c r="CB20" s="179" t="s">
        <v>44</v>
      </c>
      <c r="CC20" s="179"/>
      <c r="CD20" s="179" t="s">
        <v>46</v>
      </c>
      <c r="CE20" s="179"/>
      <c r="CF20" s="179" t="s">
        <v>47</v>
      </c>
      <c r="CG20" s="179"/>
    </row>
    <row r="21" spans="1:85" ht="14.25">
      <c r="A21" s="178"/>
      <c r="B21" s="132" t="s">
        <v>140</v>
      </c>
      <c r="C21" s="130"/>
      <c r="D21" s="130" t="s">
        <v>141</v>
      </c>
      <c r="E21" s="130"/>
      <c r="F21" s="130" t="s">
        <v>142</v>
      </c>
      <c r="G21" s="130"/>
      <c r="H21" s="130" t="s">
        <v>143</v>
      </c>
      <c r="I21" s="130"/>
      <c r="J21" s="130" t="s">
        <v>144</v>
      </c>
      <c r="K21" s="130"/>
      <c r="L21" s="130" t="s">
        <v>145</v>
      </c>
      <c r="M21" s="130"/>
      <c r="N21" s="130" t="s">
        <v>146</v>
      </c>
      <c r="O21" s="130"/>
      <c r="P21" s="130" t="s">
        <v>147</v>
      </c>
      <c r="Q21" s="130"/>
      <c r="R21" s="130" t="s">
        <v>148</v>
      </c>
      <c r="S21" s="130"/>
      <c r="T21" s="130" t="s">
        <v>149</v>
      </c>
      <c r="U21" s="130"/>
      <c r="V21" s="130" t="s">
        <v>150</v>
      </c>
      <c r="W21" s="130"/>
      <c r="X21" s="130" t="s">
        <v>151</v>
      </c>
      <c r="Y21" s="130"/>
      <c r="Z21" s="130" t="s">
        <v>140</v>
      </c>
      <c r="AA21" s="130"/>
      <c r="AB21" s="130" t="s">
        <v>141</v>
      </c>
      <c r="AC21" s="130"/>
      <c r="AD21" s="130" t="s">
        <v>142</v>
      </c>
      <c r="AE21" s="130"/>
      <c r="AF21" s="130" t="s">
        <v>143</v>
      </c>
      <c r="AG21" s="130"/>
      <c r="AH21" s="130" t="s">
        <v>144</v>
      </c>
      <c r="AI21" s="130"/>
      <c r="AJ21" s="130" t="s">
        <v>145</v>
      </c>
      <c r="AK21" s="130"/>
      <c r="AL21" s="130" t="s">
        <v>146</v>
      </c>
      <c r="AM21" s="130"/>
      <c r="AN21" s="130" t="s">
        <v>147</v>
      </c>
      <c r="AO21" s="130"/>
      <c r="AP21" s="130" t="s">
        <v>148</v>
      </c>
      <c r="AQ21" s="130"/>
      <c r="AR21" s="130" t="s">
        <v>149</v>
      </c>
      <c r="AS21" s="130"/>
      <c r="AT21" s="130" t="s">
        <v>150</v>
      </c>
      <c r="AU21" s="130"/>
      <c r="AV21" s="130" t="s">
        <v>151</v>
      </c>
      <c r="AW21" s="130"/>
      <c r="AX21" s="130" t="s">
        <v>140</v>
      </c>
      <c r="AY21" s="130"/>
      <c r="AZ21" s="130" t="s">
        <v>141</v>
      </c>
      <c r="BA21" s="130"/>
      <c r="BB21" s="130" t="s">
        <v>142</v>
      </c>
      <c r="BC21" s="130"/>
      <c r="BD21" s="130" t="s">
        <v>143</v>
      </c>
      <c r="BE21" s="130"/>
      <c r="BF21" s="130" t="s">
        <v>144</v>
      </c>
      <c r="BG21" s="130"/>
      <c r="BH21" s="130" t="s">
        <v>145</v>
      </c>
      <c r="BI21" s="130"/>
      <c r="BJ21" s="130" t="s">
        <v>146</v>
      </c>
      <c r="BK21" s="130"/>
      <c r="BL21" s="130" t="s">
        <v>147</v>
      </c>
      <c r="BM21" s="130"/>
      <c r="BN21" s="130" t="s">
        <v>148</v>
      </c>
      <c r="BO21" s="130"/>
      <c r="BP21" s="130" t="s">
        <v>149</v>
      </c>
      <c r="BQ21" s="130"/>
      <c r="BR21" s="130" t="s">
        <v>150</v>
      </c>
      <c r="BS21" s="130"/>
      <c r="BT21" s="130" t="s">
        <v>151</v>
      </c>
      <c r="BU21" s="139"/>
      <c r="BV21" s="131" t="s">
        <v>177</v>
      </c>
      <c r="BW21" s="131" t="s">
        <v>178</v>
      </c>
      <c r="BX21" s="131" t="s">
        <v>177</v>
      </c>
      <c r="BY21" s="131" t="s">
        <v>178</v>
      </c>
      <c r="BZ21" s="131" t="s">
        <v>177</v>
      </c>
      <c r="CA21" s="131" t="s">
        <v>178</v>
      </c>
      <c r="CB21" s="131" t="s">
        <v>177</v>
      </c>
      <c r="CC21" s="131" t="s">
        <v>178</v>
      </c>
      <c r="CD21" s="131" t="s">
        <v>177</v>
      </c>
      <c r="CE21" s="131" t="s">
        <v>178</v>
      </c>
      <c r="CF21" s="131" t="s">
        <v>177</v>
      </c>
      <c r="CG21" s="131" t="s">
        <v>178</v>
      </c>
    </row>
    <row r="22" spans="1:85" ht="14.25">
      <c r="A22" s="133" t="s">
        <v>161</v>
      </c>
      <c r="BV22" s="133">
        <v>194122338.704</v>
      </c>
      <c r="BW22" s="142">
        <f aca="true" t="shared" si="40" ref="BW22:BW34">BV22/$BV$34*100</f>
        <v>54.03282876376421</v>
      </c>
      <c r="BX22" s="133">
        <v>224155044.009</v>
      </c>
      <c r="BY22" s="142">
        <f aca="true" t="shared" si="41" ref="BY22:BY34">BX22/$BX$34*100</f>
        <v>55.32834070826124</v>
      </c>
      <c r="BZ22" s="133">
        <v>221935829.596</v>
      </c>
      <c r="CA22" s="142">
        <f aca="true" t="shared" si="42" ref="CA22:CA34">BZ22/$BZ$34*100</f>
        <v>50.12503956895521</v>
      </c>
      <c r="CB22" s="133">
        <v>253019917.347</v>
      </c>
      <c r="CC22" s="142">
        <f aca="true" t="shared" si="43" ref="CC22:CC34">CB22/$CB$34*100</f>
        <v>55.142513379102766</v>
      </c>
      <c r="CD22" s="133">
        <v>286602753.268</v>
      </c>
      <c r="CE22" s="142">
        <f aca="true" t="shared" si="44" ref="CE22:CE34">CD22/$CD$34*100</f>
        <v>56.173031233019685</v>
      </c>
      <c r="CF22" s="133">
        <v>264603464.859</v>
      </c>
      <c r="CG22" s="142">
        <f aca="true" t="shared" si="45" ref="CG22:CG34">CF22/$CF$34*100</f>
        <v>50.1686569637423</v>
      </c>
    </row>
    <row r="23" spans="1:85" ht="14.25">
      <c r="A23" s="133" t="s">
        <v>162</v>
      </c>
      <c r="BV23" s="133">
        <v>36318746.447</v>
      </c>
      <c r="BW23" s="142">
        <f t="shared" si="40"/>
        <v>10.109112741927234</v>
      </c>
      <c r="BX23" s="133">
        <v>31927795.066</v>
      </c>
      <c r="BY23" s="142">
        <f t="shared" si="41"/>
        <v>7.880759191857682</v>
      </c>
      <c r="BZ23" s="133">
        <v>54529378.198</v>
      </c>
      <c r="CA23" s="142">
        <f t="shared" si="42"/>
        <v>12.315664599180772</v>
      </c>
      <c r="CB23" s="133">
        <v>39104875.3</v>
      </c>
      <c r="CC23" s="142">
        <f t="shared" si="43"/>
        <v>8.522416464396818</v>
      </c>
      <c r="CD23" s="133">
        <v>47353310.32</v>
      </c>
      <c r="CE23" s="142">
        <f t="shared" si="44"/>
        <v>9.28106568852431</v>
      </c>
      <c r="CF23" s="133">
        <v>49657858.395</v>
      </c>
      <c r="CG23" s="142">
        <f t="shared" si="45"/>
        <v>9.4150999296263</v>
      </c>
    </row>
    <row r="24" spans="1:85" ht="14.25">
      <c r="A24" s="133" t="s">
        <v>163</v>
      </c>
      <c r="BV24" s="133">
        <v>27458755.793</v>
      </c>
      <c r="BW24" s="142">
        <f t="shared" si="40"/>
        <v>7.642985653966962</v>
      </c>
      <c r="BX24" s="133">
        <v>11703988.159</v>
      </c>
      <c r="BY24" s="142">
        <f t="shared" si="41"/>
        <v>2.8889032917796262</v>
      </c>
      <c r="BZ24" s="133">
        <v>17430218.304</v>
      </c>
      <c r="CA24" s="142">
        <f t="shared" si="42"/>
        <v>3.93668018261831</v>
      </c>
      <c r="CB24" s="133">
        <v>17160573.488</v>
      </c>
      <c r="CC24" s="142">
        <f t="shared" si="43"/>
        <v>3.739931476846386</v>
      </c>
      <c r="CD24" s="133">
        <v>21757695.097</v>
      </c>
      <c r="CE24" s="142">
        <f t="shared" si="44"/>
        <v>4.2644240933004385</v>
      </c>
      <c r="CF24" s="133">
        <v>34019143.977</v>
      </c>
      <c r="CG24" s="142">
        <f t="shared" si="45"/>
        <v>6.450009130801533</v>
      </c>
    </row>
    <row r="25" spans="1:85" ht="14.25">
      <c r="A25" s="133" t="s">
        <v>164</v>
      </c>
      <c r="BV25" s="133">
        <v>13933599.409</v>
      </c>
      <c r="BW25" s="142">
        <f t="shared" si="40"/>
        <v>3.8783367022863393</v>
      </c>
      <c r="BX25" s="133">
        <v>7722042.045</v>
      </c>
      <c r="BY25" s="142">
        <f t="shared" si="41"/>
        <v>1.90603684658608</v>
      </c>
      <c r="BZ25" s="133">
        <v>15253208.258</v>
      </c>
      <c r="CA25" s="142">
        <f t="shared" si="42"/>
        <v>3.444994298025434</v>
      </c>
      <c r="CB25" s="133">
        <v>12711682.382</v>
      </c>
      <c r="CC25" s="142">
        <f t="shared" si="43"/>
        <v>2.770351532678069</v>
      </c>
      <c r="CD25" s="133">
        <v>11707285.517</v>
      </c>
      <c r="CE25" s="142">
        <f t="shared" si="44"/>
        <v>2.2945826845751616</v>
      </c>
      <c r="CF25" s="133">
        <v>13287983.628</v>
      </c>
      <c r="CG25" s="142">
        <f t="shared" si="45"/>
        <v>2.519393662241688</v>
      </c>
    </row>
    <row r="26" spans="1:85" ht="14.25">
      <c r="A26" s="133" t="s">
        <v>165</v>
      </c>
      <c r="BV26" s="133">
        <v>8786809.746</v>
      </c>
      <c r="BW26" s="142">
        <f t="shared" si="40"/>
        <v>2.4457576060287254</v>
      </c>
      <c r="BX26" s="133">
        <v>12062808.728</v>
      </c>
      <c r="BY26" s="142">
        <f t="shared" si="41"/>
        <v>2.977471214855081</v>
      </c>
      <c r="BZ26" s="133">
        <v>13499816.07</v>
      </c>
      <c r="CA26" s="142">
        <f t="shared" si="42"/>
        <v>3.048984095601675</v>
      </c>
      <c r="CB26" s="133">
        <v>14602867.963</v>
      </c>
      <c r="CC26" s="142">
        <f t="shared" si="43"/>
        <v>3.1825116791840022</v>
      </c>
      <c r="CD26" s="133">
        <v>13684433.415</v>
      </c>
      <c r="CE26" s="142">
        <f t="shared" si="44"/>
        <v>2.68209602616124</v>
      </c>
      <c r="CF26" s="133">
        <v>13107773.152</v>
      </c>
      <c r="CG26" s="142">
        <f t="shared" si="45"/>
        <v>2.485225864943439</v>
      </c>
    </row>
    <row r="27" spans="1:85" ht="14.25">
      <c r="A27" s="133" t="s">
        <v>166</v>
      </c>
      <c r="BV27" s="133">
        <v>7870733.65</v>
      </c>
      <c r="BW27" s="142">
        <f t="shared" si="40"/>
        <v>2.1907731299493345</v>
      </c>
      <c r="BX27" s="133">
        <v>21622598.212</v>
      </c>
      <c r="BY27" s="142">
        <f t="shared" si="41"/>
        <v>5.3371205013943035</v>
      </c>
      <c r="BZ27" s="133">
        <v>10481078.954</v>
      </c>
      <c r="CA27" s="142">
        <f t="shared" si="42"/>
        <v>2.367190995031937</v>
      </c>
      <c r="CB27" s="133">
        <v>8218525.675</v>
      </c>
      <c r="CC27" s="142">
        <f t="shared" si="43"/>
        <v>1.7911244566911577</v>
      </c>
      <c r="CD27" s="133">
        <v>12352841.969</v>
      </c>
      <c r="CE27" s="142">
        <f t="shared" si="44"/>
        <v>2.421109252542093</v>
      </c>
      <c r="CF27" s="133">
        <v>18112458.587</v>
      </c>
      <c r="CG27" s="142">
        <f t="shared" si="45"/>
        <v>3.434111197695016</v>
      </c>
    </row>
    <row r="28" spans="1:85" ht="14.25">
      <c r="A28" s="133" t="s">
        <v>167</v>
      </c>
      <c r="BV28" s="133">
        <v>9255872.878</v>
      </c>
      <c r="BW28" s="142">
        <f t="shared" si="40"/>
        <v>2.576318612350605</v>
      </c>
      <c r="BX28" s="133">
        <v>18677782.11</v>
      </c>
      <c r="BY28" s="142">
        <f t="shared" si="41"/>
        <v>4.610249556620524</v>
      </c>
      <c r="BZ28" s="133">
        <v>10152093.177</v>
      </c>
      <c r="CA28" s="142">
        <f t="shared" si="42"/>
        <v>2.2928883233102653</v>
      </c>
      <c r="CB28" s="133">
        <v>8042858.746</v>
      </c>
      <c r="CC28" s="142">
        <f t="shared" si="43"/>
        <v>1.7528400556676458</v>
      </c>
      <c r="CD28" s="133">
        <v>15688697.409</v>
      </c>
      <c r="CE28" s="142">
        <f t="shared" si="44"/>
        <v>3.0749240176945274</v>
      </c>
      <c r="CF28" s="133">
        <v>23581749.68</v>
      </c>
      <c r="CG28" s="142">
        <f t="shared" si="45"/>
        <v>4.471085482312874</v>
      </c>
    </row>
    <row r="29" spans="1:85" ht="14.25">
      <c r="A29" s="133" t="s">
        <v>171</v>
      </c>
      <c r="BV29" s="133">
        <v>5447554.411</v>
      </c>
      <c r="BW29" s="142">
        <f t="shared" si="40"/>
        <v>1.516295222054144</v>
      </c>
      <c r="BX29" s="133">
        <v>9425557.819</v>
      </c>
      <c r="BY29" s="142">
        <f t="shared" si="41"/>
        <v>2.326516794126252</v>
      </c>
      <c r="BZ29" s="133">
        <v>8668968.538</v>
      </c>
      <c r="CA29" s="142">
        <f t="shared" si="42"/>
        <v>1.957919060569342</v>
      </c>
      <c r="CB29" s="133">
        <v>12145923.9</v>
      </c>
      <c r="CC29" s="142">
        <f t="shared" si="43"/>
        <v>2.647051576729381</v>
      </c>
      <c r="CD29" s="133">
        <v>9356999.723</v>
      </c>
      <c r="CE29" s="142">
        <f t="shared" si="44"/>
        <v>1.8339357584466074</v>
      </c>
      <c r="CF29" s="133">
        <v>13911507.58</v>
      </c>
      <c r="CG29" s="142">
        <f t="shared" si="45"/>
        <v>2.6376134265718107</v>
      </c>
    </row>
    <row r="30" spans="1:85" ht="14.25">
      <c r="A30" s="133" t="s">
        <v>169</v>
      </c>
      <c r="BV30" s="133">
        <v>4746762.857</v>
      </c>
      <c r="BW30" s="142">
        <f t="shared" si="40"/>
        <v>1.3212339514699667</v>
      </c>
      <c r="BX30" s="133">
        <v>7850791.434</v>
      </c>
      <c r="BY30" s="142">
        <f t="shared" si="41"/>
        <v>1.937816145116103</v>
      </c>
      <c r="BZ30" s="133">
        <v>13282046.762</v>
      </c>
      <c r="CA30" s="142">
        <f t="shared" si="42"/>
        <v>2.999800080563299</v>
      </c>
      <c r="CB30" s="133">
        <v>9615956.586</v>
      </c>
      <c r="CC30" s="142">
        <f t="shared" si="43"/>
        <v>2.095676973797981</v>
      </c>
      <c r="CD30" s="133">
        <v>7376550.791</v>
      </c>
      <c r="CE30" s="142">
        <f t="shared" si="44"/>
        <v>1.4457754269629477</v>
      </c>
      <c r="CF30" s="133">
        <v>4284144.12</v>
      </c>
      <c r="CG30" s="142">
        <f t="shared" si="45"/>
        <v>0.8122711350512506</v>
      </c>
    </row>
    <row r="31" spans="1:85" ht="14.25">
      <c r="A31" s="133" t="s">
        <v>170</v>
      </c>
      <c r="BV31" s="133">
        <v>2086260.941</v>
      </c>
      <c r="BW31" s="142">
        <f t="shared" si="40"/>
        <v>0.5806986508310586</v>
      </c>
      <c r="BX31" s="133">
        <v>293830.346</v>
      </c>
      <c r="BY31" s="142">
        <f t="shared" si="41"/>
        <v>0.07252634249560562</v>
      </c>
      <c r="BZ31" s="133">
        <v>3016014.925</v>
      </c>
      <c r="CA31" s="142">
        <f t="shared" si="42"/>
        <v>0.6811782835217752</v>
      </c>
      <c r="CB31" s="133">
        <v>5896648.814</v>
      </c>
      <c r="CC31" s="142">
        <f t="shared" si="43"/>
        <v>1.285100554641062</v>
      </c>
      <c r="CD31" s="133">
        <v>967837.63</v>
      </c>
      <c r="CE31" s="142">
        <f t="shared" si="44"/>
        <v>0.1896924324646811</v>
      </c>
      <c r="CF31" s="133">
        <v>3279824.506</v>
      </c>
      <c r="CG31" s="142">
        <f t="shared" si="45"/>
        <v>0.6218527434267377</v>
      </c>
    </row>
    <row r="32" spans="1:85" s="92" customFormat="1" ht="14.25">
      <c r="A32" s="134" t="s">
        <v>63</v>
      </c>
      <c r="BV32" s="134">
        <v>310027434.83599997</v>
      </c>
      <c r="BW32" s="143">
        <v>86.29434103462856</v>
      </c>
      <c r="BX32" s="134">
        <v>345442237.92800003</v>
      </c>
      <c r="BY32" s="143">
        <v>85.2657405930925</v>
      </c>
      <c r="BZ32" s="134">
        <v>368248652.782</v>
      </c>
      <c r="CA32" s="143">
        <v>83.17033948737802</v>
      </c>
      <c r="CB32" s="134">
        <v>380519830.201</v>
      </c>
      <c r="CC32" s="143">
        <v>82.92951814973526</v>
      </c>
      <c r="CD32" s="134">
        <v>426848405.139</v>
      </c>
      <c r="CE32" s="143">
        <v>83.66063661369168</v>
      </c>
      <c r="CF32" s="134">
        <f>SUM(CF22:CF31)</f>
        <v>437845908.484</v>
      </c>
      <c r="CG32" s="143">
        <f t="shared" si="45"/>
        <v>83.01531953641295</v>
      </c>
    </row>
    <row r="33" spans="1:85" ht="14.25">
      <c r="A33" s="133" t="s">
        <v>152</v>
      </c>
      <c r="BV33" s="133">
        <v>49239964.53100002</v>
      </c>
      <c r="BW33" s="142">
        <v>13.70565896537143</v>
      </c>
      <c r="BX33" s="133">
        <v>59693793.876999974</v>
      </c>
      <c r="BY33" s="142">
        <v>14.7342594069075</v>
      </c>
      <c r="BZ33" s="133">
        <v>74515745.02099997</v>
      </c>
      <c r="CA33" s="142">
        <v>16.829660512621974</v>
      </c>
      <c r="CB33" s="133">
        <v>78327439.97600001</v>
      </c>
      <c r="CC33" s="142">
        <v>17.070481850264745</v>
      </c>
      <c r="CD33" s="133">
        <v>83365743.852</v>
      </c>
      <c r="CE33" s="142">
        <v>16.339363386308314</v>
      </c>
      <c r="CF33" s="133">
        <f>CF34-CF32</f>
        <v>89581933.66499996</v>
      </c>
      <c r="CG33" s="142">
        <f t="shared" si="45"/>
        <v>16.984680463587054</v>
      </c>
    </row>
    <row r="34" spans="1:85" s="92" customFormat="1" ht="14.25">
      <c r="A34" s="130" t="s">
        <v>154</v>
      </c>
      <c r="BV34" s="130">
        <v>359267399.367</v>
      </c>
      <c r="BW34" s="146">
        <f t="shared" si="40"/>
        <v>100</v>
      </c>
      <c r="BX34" s="130">
        <v>405136031.805</v>
      </c>
      <c r="BY34" s="146">
        <f t="shared" si="41"/>
        <v>100</v>
      </c>
      <c r="BZ34" s="130">
        <v>442764397.803</v>
      </c>
      <c r="CA34" s="146">
        <f t="shared" si="42"/>
        <v>100</v>
      </c>
      <c r="CB34" s="130">
        <v>458847270.177</v>
      </c>
      <c r="CC34" s="146">
        <f t="shared" si="43"/>
        <v>100</v>
      </c>
      <c r="CD34" s="130">
        <v>510214148.991</v>
      </c>
      <c r="CE34" s="146">
        <f t="shared" si="44"/>
        <v>100</v>
      </c>
      <c r="CF34" s="130">
        <v>527427842.149</v>
      </c>
      <c r="CG34" s="146">
        <f t="shared" si="45"/>
        <v>100</v>
      </c>
    </row>
    <row r="37" ht="17.25">
      <c r="A37" s="53" t="s">
        <v>160</v>
      </c>
    </row>
    <row r="38" spans="1:81" ht="14.25">
      <c r="A38" s="178" t="s">
        <v>179</v>
      </c>
      <c r="B38" s="132" t="s">
        <v>137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 t="s">
        <v>138</v>
      </c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 t="s">
        <v>139</v>
      </c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79" t="s">
        <v>29</v>
      </c>
      <c r="BW38" s="179"/>
      <c r="BX38" s="179" t="s">
        <v>30</v>
      </c>
      <c r="BY38" s="179"/>
      <c r="BZ38" s="179" t="s">
        <v>31</v>
      </c>
      <c r="CA38" s="179"/>
      <c r="CB38" s="179" t="s">
        <v>35</v>
      </c>
      <c r="CC38" s="179"/>
    </row>
    <row r="39" spans="1:81" ht="14.25">
      <c r="A39" s="178"/>
      <c r="B39" s="132" t="s">
        <v>140</v>
      </c>
      <c r="C39" s="130"/>
      <c r="D39" s="130" t="s">
        <v>141</v>
      </c>
      <c r="E39" s="130"/>
      <c r="F39" s="130" t="s">
        <v>142</v>
      </c>
      <c r="G39" s="130"/>
      <c r="H39" s="130" t="s">
        <v>143</v>
      </c>
      <c r="I39" s="130"/>
      <c r="J39" s="130" t="s">
        <v>144</v>
      </c>
      <c r="K39" s="130"/>
      <c r="L39" s="130" t="s">
        <v>145</v>
      </c>
      <c r="M39" s="130"/>
      <c r="N39" s="130" t="s">
        <v>146</v>
      </c>
      <c r="O39" s="130"/>
      <c r="P39" s="130" t="s">
        <v>147</v>
      </c>
      <c r="Q39" s="130"/>
      <c r="R39" s="130" t="s">
        <v>148</v>
      </c>
      <c r="S39" s="130"/>
      <c r="T39" s="130" t="s">
        <v>149</v>
      </c>
      <c r="U39" s="130"/>
      <c r="V39" s="130" t="s">
        <v>150</v>
      </c>
      <c r="W39" s="130"/>
      <c r="X39" s="130" t="s">
        <v>151</v>
      </c>
      <c r="Y39" s="130"/>
      <c r="Z39" s="130" t="s">
        <v>140</v>
      </c>
      <c r="AA39" s="130"/>
      <c r="AB39" s="130" t="s">
        <v>141</v>
      </c>
      <c r="AC39" s="130"/>
      <c r="AD39" s="130" t="s">
        <v>142</v>
      </c>
      <c r="AE39" s="130"/>
      <c r="AF39" s="130" t="s">
        <v>143</v>
      </c>
      <c r="AG39" s="130"/>
      <c r="AH39" s="130" t="s">
        <v>144</v>
      </c>
      <c r="AI39" s="130"/>
      <c r="AJ39" s="130" t="s">
        <v>145</v>
      </c>
      <c r="AK39" s="130"/>
      <c r="AL39" s="130" t="s">
        <v>146</v>
      </c>
      <c r="AM39" s="130"/>
      <c r="AN39" s="130" t="s">
        <v>147</v>
      </c>
      <c r="AO39" s="130"/>
      <c r="AP39" s="130" t="s">
        <v>148</v>
      </c>
      <c r="AQ39" s="130"/>
      <c r="AR39" s="130" t="s">
        <v>149</v>
      </c>
      <c r="AS39" s="130"/>
      <c r="AT39" s="130" t="s">
        <v>150</v>
      </c>
      <c r="AU39" s="130"/>
      <c r="AV39" s="130" t="s">
        <v>151</v>
      </c>
      <c r="AW39" s="130"/>
      <c r="AX39" s="130" t="s">
        <v>140</v>
      </c>
      <c r="AY39" s="130"/>
      <c r="AZ39" s="130" t="s">
        <v>141</v>
      </c>
      <c r="BA39" s="130"/>
      <c r="BB39" s="130" t="s">
        <v>142</v>
      </c>
      <c r="BC39" s="130"/>
      <c r="BD39" s="130" t="s">
        <v>143</v>
      </c>
      <c r="BE39" s="130"/>
      <c r="BF39" s="130" t="s">
        <v>144</v>
      </c>
      <c r="BG39" s="130"/>
      <c r="BH39" s="130" t="s">
        <v>145</v>
      </c>
      <c r="BI39" s="130"/>
      <c r="BJ39" s="130" t="s">
        <v>146</v>
      </c>
      <c r="BK39" s="130"/>
      <c r="BL39" s="130" t="s">
        <v>147</v>
      </c>
      <c r="BM39" s="130"/>
      <c r="BN39" s="130" t="s">
        <v>148</v>
      </c>
      <c r="BO39" s="130"/>
      <c r="BP39" s="130" t="s">
        <v>149</v>
      </c>
      <c r="BQ39" s="130"/>
      <c r="BR39" s="130" t="s">
        <v>150</v>
      </c>
      <c r="BS39" s="130"/>
      <c r="BT39" s="130" t="s">
        <v>151</v>
      </c>
      <c r="BU39" s="139"/>
      <c r="BV39" s="131" t="s">
        <v>177</v>
      </c>
      <c r="BW39" s="131" t="s">
        <v>178</v>
      </c>
      <c r="BX39" s="131" t="s">
        <v>177</v>
      </c>
      <c r="BY39" s="131" t="s">
        <v>178</v>
      </c>
      <c r="BZ39" s="131" t="s">
        <v>177</v>
      </c>
      <c r="CA39" s="131" t="s">
        <v>178</v>
      </c>
      <c r="CB39" s="131" t="s">
        <v>177</v>
      </c>
      <c r="CC39" s="131" t="s">
        <v>178</v>
      </c>
    </row>
    <row r="40" spans="1:81" ht="14.25">
      <c r="A40" s="133" t="s">
        <v>161</v>
      </c>
      <c r="BV40" s="133">
        <v>210340783.133</v>
      </c>
      <c r="BW40" s="142">
        <f aca="true" t="shared" si="46" ref="BW40:BW52">BV40/$BV$52*100</f>
        <v>45.68637438585982</v>
      </c>
      <c r="BX40" s="133">
        <v>245164542.278</v>
      </c>
      <c r="BY40" s="142">
        <f aca="true" t="shared" si="47" ref="BY40:BY52">BX40/$BX$52*100</f>
        <v>54.246536041401114</v>
      </c>
      <c r="BZ40" s="133">
        <v>257155105.815</v>
      </c>
      <c r="CA40" s="142">
        <f aca="true" t="shared" si="48" ref="CA40:CA52">BZ40/$BZ$52*100</f>
        <v>48.70627945938867</v>
      </c>
      <c r="CB40" s="133">
        <v>225970245.028</v>
      </c>
      <c r="CC40" s="142">
        <f aca="true" t="shared" si="49" ref="CC40:CC52">CB40/$CB$52*100</f>
        <v>46.12986238205343</v>
      </c>
    </row>
    <row r="41" spans="1:81" ht="14.25">
      <c r="A41" s="133" t="s">
        <v>162</v>
      </c>
      <c r="BV41" s="133">
        <v>79064421.189</v>
      </c>
      <c r="BW41" s="142">
        <f t="shared" si="46"/>
        <v>17.172926206887627</v>
      </c>
      <c r="BX41" s="133">
        <v>31242509.85</v>
      </c>
      <c r="BY41" s="142">
        <f t="shared" si="47"/>
        <v>6.912899886966803</v>
      </c>
      <c r="BZ41" s="133">
        <v>84231365.871</v>
      </c>
      <c r="CA41" s="142">
        <f t="shared" si="48"/>
        <v>15.953781793896752</v>
      </c>
      <c r="CB41" s="133">
        <v>83163969.346</v>
      </c>
      <c r="CC41" s="142">
        <f t="shared" si="49"/>
        <v>16.977201846202934</v>
      </c>
    </row>
    <row r="42" spans="1:81" ht="14.25">
      <c r="A42" s="133" t="s">
        <v>163</v>
      </c>
      <c r="BV42" s="133">
        <v>30084657.133</v>
      </c>
      <c r="BW42" s="142">
        <f t="shared" si="46"/>
        <v>6.534438488704238</v>
      </c>
      <c r="BX42" s="133">
        <v>27596789.737</v>
      </c>
      <c r="BY42" s="142">
        <f t="shared" si="47"/>
        <v>6.10622659861477</v>
      </c>
      <c r="BZ42" s="133">
        <v>31489522.56</v>
      </c>
      <c r="CA42" s="142">
        <f t="shared" si="48"/>
        <v>5.964250567723397</v>
      </c>
      <c r="CB42" s="133">
        <v>32957421.566</v>
      </c>
      <c r="CC42" s="142">
        <f t="shared" si="49"/>
        <v>6.727971291611941</v>
      </c>
    </row>
    <row r="43" spans="1:81" ht="14.25">
      <c r="A43" s="133" t="s">
        <v>164</v>
      </c>
      <c r="BV43" s="133">
        <v>7778904.031</v>
      </c>
      <c r="BW43" s="142">
        <f t="shared" si="46"/>
        <v>1.6895911319642873</v>
      </c>
      <c r="BX43" s="133">
        <v>12834589.74</v>
      </c>
      <c r="BY43" s="142">
        <f t="shared" si="47"/>
        <v>2.8398561571682213</v>
      </c>
      <c r="BZ43" s="133">
        <v>16887655.368</v>
      </c>
      <c r="CA43" s="142">
        <f t="shared" si="48"/>
        <v>3.198594323689584</v>
      </c>
      <c r="CB43" s="133">
        <v>18366717.287</v>
      </c>
      <c r="CC43" s="142">
        <f t="shared" si="49"/>
        <v>3.749405771341304</v>
      </c>
    </row>
    <row r="44" spans="1:81" ht="14.25">
      <c r="A44" s="133" t="s">
        <v>165</v>
      </c>
      <c r="BV44" s="133">
        <v>17914857.979</v>
      </c>
      <c r="BW44" s="142">
        <f t="shared" si="46"/>
        <v>3.8911374984307288</v>
      </c>
      <c r="BX44" s="133">
        <v>15055987.858</v>
      </c>
      <c r="BY44" s="142">
        <f t="shared" si="47"/>
        <v>3.331375656483685</v>
      </c>
      <c r="BZ44" s="133">
        <v>13432773.73</v>
      </c>
      <c r="CA44" s="142">
        <f t="shared" si="48"/>
        <v>2.5442249304542153</v>
      </c>
      <c r="CB44" s="133">
        <v>13735043.511</v>
      </c>
      <c r="CC44" s="142">
        <f t="shared" si="49"/>
        <v>2.8038898081268937</v>
      </c>
    </row>
    <row r="45" spans="1:81" ht="14.25">
      <c r="A45" s="133" t="s">
        <v>166</v>
      </c>
      <c r="BV45" s="133">
        <v>9617286.83</v>
      </c>
      <c r="BW45" s="142">
        <f t="shared" si="46"/>
        <v>2.0888909898835766</v>
      </c>
      <c r="BX45" s="133">
        <v>7359383.851</v>
      </c>
      <c r="BY45" s="142">
        <f t="shared" si="47"/>
        <v>1.6283801793127453</v>
      </c>
      <c r="BZ45" s="133">
        <v>12070570.953</v>
      </c>
      <c r="CA45" s="142">
        <f t="shared" si="48"/>
        <v>2.2862178847584214</v>
      </c>
      <c r="CB45" s="133">
        <v>13235577.976</v>
      </c>
      <c r="CC45" s="142">
        <f t="shared" si="49"/>
        <v>2.7019282583163253</v>
      </c>
    </row>
    <row r="46" spans="1:81" ht="14.25">
      <c r="A46" s="133" t="s">
        <v>167</v>
      </c>
      <c r="BV46" s="133">
        <v>16697042.321</v>
      </c>
      <c r="BW46" s="142">
        <f t="shared" si="46"/>
        <v>3.626625874695021</v>
      </c>
      <c r="BX46" s="133">
        <v>17232980.96</v>
      </c>
      <c r="BY46" s="142">
        <f t="shared" si="47"/>
        <v>3.8130698430582424</v>
      </c>
      <c r="BZ46" s="133">
        <v>9448668.543</v>
      </c>
      <c r="CA46" s="142">
        <f t="shared" si="48"/>
        <v>1.7896183282690568</v>
      </c>
      <c r="CB46" s="133">
        <v>9446560.979</v>
      </c>
      <c r="CC46" s="142">
        <f t="shared" si="49"/>
        <v>1.9284333558648388</v>
      </c>
    </row>
    <row r="47" spans="1:81" ht="14.25">
      <c r="A47" s="133" t="s">
        <v>168</v>
      </c>
      <c r="BV47" s="133">
        <v>11890743.875</v>
      </c>
      <c r="BW47" s="142">
        <f t="shared" si="46"/>
        <v>2.582689710992099</v>
      </c>
      <c r="BX47" s="133">
        <v>8697570.895</v>
      </c>
      <c r="BY47" s="142">
        <f t="shared" si="47"/>
        <v>1.9244752468864552</v>
      </c>
      <c r="BZ47" s="133">
        <v>13696058.315</v>
      </c>
      <c r="CA47" s="142">
        <f t="shared" si="48"/>
        <v>2.594092159548179</v>
      </c>
      <c r="CB47" s="133">
        <v>8699551.337</v>
      </c>
      <c r="CC47" s="142">
        <f t="shared" si="49"/>
        <v>1.7759378271758421</v>
      </c>
    </row>
    <row r="48" spans="1:81" ht="14.25">
      <c r="A48" s="133" t="s">
        <v>169</v>
      </c>
      <c r="BV48" s="133">
        <v>6766577.771</v>
      </c>
      <c r="BW48" s="142">
        <f t="shared" si="46"/>
        <v>1.4697121535459492</v>
      </c>
      <c r="BX48" s="133">
        <v>16267642.928</v>
      </c>
      <c r="BY48" s="142">
        <f t="shared" si="47"/>
        <v>3.5994735217531675</v>
      </c>
      <c r="BZ48" s="133">
        <v>10331632.936</v>
      </c>
      <c r="CA48" s="142">
        <f t="shared" si="48"/>
        <v>1.9568555695513141</v>
      </c>
      <c r="CB48" s="133">
        <v>7400227.755</v>
      </c>
      <c r="CC48" s="142">
        <f t="shared" si="49"/>
        <v>1.5106922059216372</v>
      </c>
    </row>
    <row r="49" spans="1:81" ht="14.25">
      <c r="A49" s="133" t="s">
        <v>170</v>
      </c>
      <c r="BV49" s="133">
        <v>9981755.054</v>
      </c>
      <c r="BW49" s="142">
        <f t="shared" si="46"/>
        <v>2.168054105497179</v>
      </c>
      <c r="BX49" s="133">
        <v>1109339.709</v>
      </c>
      <c r="BY49" s="142">
        <f t="shared" si="47"/>
        <v>0.24545897195112468</v>
      </c>
      <c r="BZ49" s="133">
        <v>2988028.809</v>
      </c>
      <c r="CA49" s="142">
        <f t="shared" si="48"/>
        <v>0.5659454660354214</v>
      </c>
      <c r="CB49" s="133">
        <v>7001778.607</v>
      </c>
      <c r="CC49" s="142">
        <f t="shared" si="49"/>
        <v>1.4293522739265692</v>
      </c>
    </row>
    <row r="50" spans="1:81" s="92" customFormat="1" ht="14.25">
      <c r="A50" s="134" t="s">
        <v>63</v>
      </c>
      <c r="BV50" s="134">
        <v>400137029.316</v>
      </c>
      <c r="BW50" s="143">
        <v>86.91044054646053</v>
      </c>
      <c r="BX50" s="134">
        <v>382561337.80599993</v>
      </c>
      <c r="BY50" s="143">
        <v>84.6477521035963</v>
      </c>
      <c r="BZ50" s="134">
        <v>451731382.9</v>
      </c>
      <c r="CA50" s="143">
        <v>85.55986048331499</v>
      </c>
      <c r="CB50" s="134">
        <f>SUM(CB40:CB49)</f>
        <v>419977093.39199996</v>
      </c>
      <c r="CC50" s="143">
        <f t="shared" si="49"/>
        <v>85.7346750205417</v>
      </c>
    </row>
    <row r="51" spans="1:81" ht="14.25">
      <c r="A51" s="133" t="s">
        <v>152</v>
      </c>
      <c r="BV51" s="133">
        <v>60264536.71000004</v>
      </c>
      <c r="BW51" s="142">
        <v>13.089559453539469</v>
      </c>
      <c r="BX51" s="133">
        <v>69383726.65100008</v>
      </c>
      <c r="BY51" s="142">
        <v>15.35224789640369</v>
      </c>
      <c r="BZ51" s="133">
        <v>76239771.27000004</v>
      </c>
      <c r="CA51" s="142">
        <v>14.440139516684997</v>
      </c>
      <c r="CB51" s="133">
        <f>CB52-CB50</f>
        <v>69879657.44000006</v>
      </c>
      <c r="CC51" s="142">
        <f t="shared" si="49"/>
        <v>14.26532497945829</v>
      </c>
    </row>
    <row r="52" spans="1:81" s="92" customFormat="1" ht="14.25">
      <c r="A52" s="130" t="s">
        <v>154</v>
      </c>
      <c r="BV52" s="130">
        <v>460401566.026</v>
      </c>
      <c r="BW52" s="146">
        <f t="shared" si="46"/>
        <v>100</v>
      </c>
      <c r="BX52" s="130">
        <v>451945064.457</v>
      </c>
      <c r="BY52" s="146">
        <f t="shared" si="47"/>
        <v>100</v>
      </c>
      <c r="BZ52" s="130">
        <v>527971154.17</v>
      </c>
      <c r="CA52" s="146">
        <f t="shared" si="48"/>
        <v>100</v>
      </c>
      <c r="CB52" s="130">
        <v>489856750.832</v>
      </c>
      <c r="CC52" s="146">
        <f t="shared" si="49"/>
        <v>100</v>
      </c>
    </row>
  </sheetData>
  <sheetProtection/>
  <mergeCells count="19">
    <mergeCell ref="CF2:CG2"/>
    <mergeCell ref="A20:A21"/>
    <mergeCell ref="BV20:BW20"/>
    <mergeCell ref="BX20:BY20"/>
    <mergeCell ref="BZ20:CA20"/>
    <mergeCell ref="CB20:CC20"/>
    <mergeCell ref="CD20:CE20"/>
    <mergeCell ref="CF20:CG20"/>
    <mergeCell ref="A2:A3"/>
    <mergeCell ref="BV2:BW2"/>
    <mergeCell ref="BX2:BY2"/>
    <mergeCell ref="BZ2:CA2"/>
    <mergeCell ref="CB2:CC2"/>
    <mergeCell ref="CD2:CE2"/>
    <mergeCell ref="A38:A39"/>
    <mergeCell ref="BV38:BW38"/>
    <mergeCell ref="BX38:BY38"/>
    <mergeCell ref="BZ38:CA38"/>
    <mergeCell ref="CB38:CC38"/>
  </mergeCells>
  <printOptions/>
  <pageMargins left="0.7" right="0.7" top="0.75" bottom="0.75" header="0.3" footer="0.3"/>
  <pageSetup horizontalDpi="600" verticalDpi="600" orientation="landscape" scale="65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66"/>
  <sheetViews>
    <sheetView view="pageBreakPreview" zoomScale="60" zoomScaleNormal="89" zoomScalePageLayoutView="0" workbookViewId="0" topLeftCell="A13">
      <selection activeCell="AQ62" sqref="AQ62"/>
    </sheetView>
  </sheetViews>
  <sheetFormatPr defaultColWidth="9.140625" defaultRowHeight="15"/>
  <cols>
    <col min="1" max="1" width="53.8515625" style="4" customWidth="1"/>
    <col min="2" max="12" width="21.140625" style="4" hidden="1" customWidth="1"/>
    <col min="13" max="13" width="18.8515625" style="5" hidden="1" customWidth="1"/>
    <col min="14" max="14" width="18.28125" style="5" hidden="1" customWidth="1"/>
    <col min="15" max="20" width="22.57421875" style="4" hidden="1" customWidth="1"/>
    <col min="21" max="21" width="23.7109375" style="4" hidden="1" customWidth="1"/>
    <col min="22" max="22" width="22.421875" style="4" hidden="1" customWidth="1"/>
    <col min="23" max="23" width="22.140625" style="4" hidden="1" customWidth="1"/>
    <col min="24" max="26" width="21.421875" style="4" hidden="1" customWidth="1"/>
    <col min="27" max="27" width="20.140625" style="4" hidden="1" customWidth="1"/>
    <col min="28" max="28" width="20.7109375" style="4" hidden="1" customWidth="1"/>
    <col min="29" max="29" width="20.421875" style="4" hidden="1" customWidth="1"/>
    <col min="30" max="30" width="19.421875" style="4" hidden="1" customWidth="1"/>
    <col min="31" max="32" width="21.28125" style="4" hidden="1" customWidth="1"/>
    <col min="33" max="33" width="21.140625" style="4" hidden="1" customWidth="1"/>
    <col min="34" max="34" width="24.8515625" style="4" hidden="1" customWidth="1"/>
    <col min="35" max="35" width="22.57421875" style="4" hidden="1" customWidth="1"/>
    <col min="36" max="36" width="21.00390625" style="4" hidden="1" customWidth="1"/>
    <col min="37" max="37" width="19.8515625" style="4" hidden="1" customWidth="1"/>
    <col min="38" max="49" width="20.140625" style="4" bestFit="1" customWidth="1"/>
    <col min="50" max="52" width="20.28125" style="4" bestFit="1" customWidth="1"/>
    <col min="53" max="53" width="20.140625" style="4" bestFit="1" customWidth="1"/>
    <col min="54" max="16384" width="9.140625" style="4" customWidth="1"/>
  </cols>
  <sheetData>
    <row r="1" spans="1:14" s="12" customFormat="1" ht="22.5">
      <c r="A1" s="9" t="s">
        <v>53</v>
      </c>
      <c r="B1" s="10"/>
      <c r="C1" s="11"/>
      <c r="D1" s="11"/>
      <c r="E1" s="11"/>
      <c r="F1" s="11"/>
      <c r="G1" s="11"/>
      <c r="M1" s="13"/>
      <c r="N1" s="13"/>
    </row>
    <row r="2" spans="1:50" s="12" customFormat="1" ht="22.5">
      <c r="A2" s="14"/>
      <c r="C2" s="14">
        <v>2017</v>
      </c>
      <c r="D2" s="14"/>
      <c r="E2" s="14"/>
      <c r="F2" s="14"/>
      <c r="G2" s="14"/>
      <c r="H2" s="15"/>
      <c r="I2" s="15"/>
      <c r="J2" s="15"/>
      <c r="K2" s="15"/>
      <c r="L2" s="15"/>
      <c r="M2" s="16"/>
      <c r="N2" s="16">
        <v>2018</v>
      </c>
      <c r="O2" s="17"/>
      <c r="Z2" s="28">
        <v>2019</v>
      </c>
      <c r="AL2" s="28"/>
      <c r="AX2" s="28"/>
    </row>
    <row r="3" spans="1:49" s="12" customFormat="1" ht="22.5">
      <c r="A3" s="156" t="s">
        <v>0</v>
      </c>
      <c r="B3" s="18" t="s">
        <v>29</v>
      </c>
      <c r="C3" s="18" t="s">
        <v>30</v>
      </c>
      <c r="D3" s="18" t="s">
        <v>31</v>
      </c>
      <c r="E3" s="18" t="s">
        <v>35</v>
      </c>
      <c r="F3" s="18" t="s">
        <v>37</v>
      </c>
      <c r="G3" s="18" t="s">
        <v>38</v>
      </c>
      <c r="H3" s="18" t="s">
        <v>40</v>
      </c>
      <c r="I3" s="18" t="s">
        <v>41</v>
      </c>
      <c r="J3" s="18" t="s">
        <v>43</v>
      </c>
      <c r="K3" s="18" t="s">
        <v>44</v>
      </c>
      <c r="L3" s="18" t="s">
        <v>46</v>
      </c>
      <c r="M3" s="18" t="s">
        <v>47</v>
      </c>
      <c r="N3" s="18" t="s">
        <v>29</v>
      </c>
      <c r="O3" s="18" t="s">
        <v>30</v>
      </c>
      <c r="P3" s="18" t="s">
        <v>31</v>
      </c>
      <c r="Q3" s="18" t="s">
        <v>35</v>
      </c>
      <c r="R3" s="18" t="s">
        <v>37</v>
      </c>
      <c r="S3" s="18" t="s">
        <v>38</v>
      </c>
      <c r="T3" s="18" t="s">
        <v>40</v>
      </c>
      <c r="U3" s="18" t="s">
        <v>41</v>
      </c>
      <c r="V3" s="18" t="s">
        <v>43</v>
      </c>
      <c r="W3" s="18" t="s">
        <v>44</v>
      </c>
      <c r="X3" s="18" t="s">
        <v>46</v>
      </c>
      <c r="Y3" s="18" t="s">
        <v>47</v>
      </c>
      <c r="Z3" s="18" t="s">
        <v>29</v>
      </c>
      <c r="AA3" s="18" t="s">
        <v>30</v>
      </c>
      <c r="AB3" s="18" t="s">
        <v>31</v>
      </c>
      <c r="AC3" s="18" t="s">
        <v>35</v>
      </c>
      <c r="AD3" s="18" t="s">
        <v>37</v>
      </c>
      <c r="AE3" s="18" t="s">
        <v>38</v>
      </c>
      <c r="AF3" s="18" t="s">
        <v>40</v>
      </c>
      <c r="AG3" s="18" t="s">
        <v>41</v>
      </c>
      <c r="AH3" s="18" t="s">
        <v>43</v>
      </c>
      <c r="AI3" s="18" t="s">
        <v>44</v>
      </c>
      <c r="AJ3" s="18" t="s">
        <v>46</v>
      </c>
      <c r="AK3" s="18" t="s">
        <v>47</v>
      </c>
      <c r="AL3" s="160" t="s">
        <v>29</v>
      </c>
      <c r="AM3" s="160" t="s">
        <v>30</v>
      </c>
      <c r="AN3" s="160" t="s">
        <v>31</v>
      </c>
      <c r="AO3" s="160" t="s">
        <v>35</v>
      </c>
      <c r="AP3" s="160" t="s">
        <v>37</v>
      </c>
      <c r="AQ3" s="160" t="s">
        <v>38</v>
      </c>
      <c r="AR3" s="160" t="s">
        <v>40</v>
      </c>
      <c r="AS3" s="160" t="s">
        <v>41</v>
      </c>
      <c r="AT3" s="160" t="s">
        <v>43</v>
      </c>
      <c r="AU3" s="160" t="s">
        <v>44</v>
      </c>
      <c r="AV3" s="160" t="s">
        <v>46</v>
      </c>
      <c r="AW3" s="160" t="s">
        <v>47</v>
      </c>
    </row>
    <row r="4" spans="1:49" s="40" customFormat="1" ht="17.25">
      <c r="A4" s="157" t="s">
        <v>1</v>
      </c>
      <c r="B4" s="41">
        <f>B5+B8+B9</f>
        <v>6370868.850000001</v>
      </c>
      <c r="C4" s="41">
        <f aca="true" t="shared" si="0" ref="C4:AL4">C5+C8+C9</f>
        <v>9806816.69</v>
      </c>
      <c r="D4" s="41">
        <f t="shared" si="0"/>
        <v>7411004.869999999</v>
      </c>
      <c r="E4" s="41">
        <f t="shared" si="0"/>
        <v>10234316.469999999</v>
      </c>
      <c r="F4" s="41">
        <f t="shared" si="0"/>
        <v>22366419.290000003</v>
      </c>
      <c r="G4" s="41">
        <f t="shared" si="0"/>
        <v>26175397.91</v>
      </c>
      <c r="H4" s="41">
        <f t="shared" si="0"/>
        <v>11572240.919999998</v>
      </c>
      <c r="I4" s="41">
        <f t="shared" si="0"/>
        <v>14896100.26</v>
      </c>
      <c r="J4" s="41">
        <f t="shared" si="0"/>
        <v>7720071.69</v>
      </c>
      <c r="K4" s="41">
        <f t="shared" si="0"/>
        <v>7441824.96</v>
      </c>
      <c r="L4" s="41">
        <f t="shared" si="0"/>
        <v>11571269.44</v>
      </c>
      <c r="M4" s="41">
        <f t="shared" si="0"/>
        <v>0</v>
      </c>
      <c r="N4" s="41">
        <f t="shared" si="0"/>
        <v>0</v>
      </c>
      <c r="O4" s="41">
        <f t="shared" si="0"/>
        <v>8650773.01</v>
      </c>
      <c r="P4" s="41">
        <f t="shared" si="0"/>
        <v>9429087.54</v>
      </c>
      <c r="Q4" s="41">
        <f t="shared" si="0"/>
        <v>11667627.65</v>
      </c>
      <c r="R4" s="41">
        <f t="shared" si="0"/>
        <v>13783699.680000002</v>
      </c>
      <c r="S4" s="41">
        <f t="shared" si="0"/>
        <v>16216532.65</v>
      </c>
      <c r="T4" s="41">
        <f t="shared" si="0"/>
        <v>12139590.46</v>
      </c>
      <c r="U4" s="41">
        <f t="shared" si="0"/>
        <v>18134697.3</v>
      </c>
      <c r="V4" s="41">
        <f t="shared" si="0"/>
        <v>11409163.2</v>
      </c>
      <c r="W4" s="41">
        <f t="shared" si="0"/>
        <v>11630372.34</v>
      </c>
      <c r="X4" s="41">
        <f t="shared" si="0"/>
        <v>14433618.61</v>
      </c>
      <c r="Y4" s="41">
        <f t="shared" si="0"/>
        <v>12620825.420000002</v>
      </c>
      <c r="Z4" s="41">
        <f t="shared" si="0"/>
        <v>10716984.450000001</v>
      </c>
      <c r="AA4" s="41">
        <f t="shared" si="0"/>
        <v>19483548.01</v>
      </c>
      <c r="AB4" s="41">
        <f t="shared" si="0"/>
        <v>14737347.628</v>
      </c>
      <c r="AC4" s="41">
        <f t="shared" si="0"/>
        <v>8404747.208</v>
      </c>
      <c r="AD4" s="41">
        <f t="shared" si="0"/>
        <v>16436602.549</v>
      </c>
      <c r="AE4" s="41">
        <f t="shared" si="0"/>
        <v>14735314.593999999</v>
      </c>
      <c r="AF4" s="41">
        <f t="shared" si="0"/>
        <v>17751184.275</v>
      </c>
      <c r="AG4" s="41">
        <f t="shared" si="0"/>
        <v>18095334.928</v>
      </c>
      <c r="AH4" s="41">
        <f t="shared" si="0"/>
        <v>13698987.632000001</v>
      </c>
      <c r="AI4" s="41">
        <f t="shared" si="0"/>
        <v>12725206.429000001</v>
      </c>
      <c r="AJ4" s="41">
        <f t="shared" si="0"/>
        <v>10487577.133</v>
      </c>
      <c r="AK4" s="41">
        <f t="shared" si="0"/>
        <v>8657410.822</v>
      </c>
      <c r="AL4" s="161">
        <f t="shared" si="0"/>
        <v>13602431.423999999</v>
      </c>
      <c r="AM4" s="161">
        <f>AM5+AM8+AM9</f>
        <v>12626027.297</v>
      </c>
      <c r="AN4" s="161">
        <f aca="true" t="shared" si="1" ref="AN4:AW4">AN5+AN8+AN9</f>
        <v>14617215.351</v>
      </c>
      <c r="AO4" s="161">
        <f t="shared" si="1"/>
        <v>10528305.557</v>
      </c>
      <c r="AP4" s="161">
        <f t="shared" si="1"/>
        <v>16144398.246</v>
      </c>
      <c r="AQ4" s="161">
        <f t="shared" si="1"/>
        <v>18647820.266</v>
      </c>
      <c r="AR4" s="161">
        <f t="shared" si="1"/>
        <v>18309885.272</v>
      </c>
      <c r="AS4" s="161">
        <f t="shared" si="1"/>
        <v>14976072.758000001</v>
      </c>
      <c r="AT4" s="161">
        <f t="shared" si="1"/>
        <v>16332105.43</v>
      </c>
      <c r="AU4" s="161">
        <f t="shared" si="1"/>
        <v>15913771.056</v>
      </c>
      <c r="AV4" s="161">
        <f t="shared" si="1"/>
        <v>8469638.524</v>
      </c>
      <c r="AW4" s="161">
        <f t="shared" si="1"/>
        <v>7213334.9569999995</v>
      </c>
    </row>
    <row r="5" spans="1:49" s="3" customFormat="1" ht="18">
      <c r="A5" s="158" t="s">
        <v>2</v>
      </c>
      <c r="B5" s="42">
        <f>B6+B7</f>
        <v>2420694.58</v>
      </c>
      <c r="C5" s="42">
        <f aca="true" t="shared" si="2" ref="C5:AV5">C6+C7</f>
        <v>2546686.93</v>
      </c>
      <c r="D5" s="42">
        <f t="shared" si="2"/>
        <v>5164068.8</v>
      </c>
      <c r="E5" s="42">
        <f t="shared" si="2"/>
        <v>6528605.89</v>
      </c>
      <c r="F5" s="42">
        <f t="shared" si="2"/>
        <v>8058693.16</v>
      </c>
      <c r="G5" s="42">
        <f t="shared" si="2"/>
        <v>14595343.56</v>
      </c>
      <c r="H5" s="42">
        <f t="shared" si="2"/>
        <v>5543640.14</v>
      </c>
      <c r="I5" s="42">
        <f t="shared" si="2"/>
        <v>4487828.92</v>
      </c>
      <c r="J5" s="42">
        <f t="shared" si="2"/>
        <v>2440928.49</v>
      </c>
      <c r="K5" s="42">
        <f t="shared" si="2"/>
        <v>3656668.91</v>
      </c>
      <c r="L5" s="42">
        <f t="shared" si="2"/>
        <v>3256021.1</v>
      </c>
      <c r="M5" s="42">
        <f t="shared" si="2"/>
        <v>0</v>
      </c>
      <c r="N5" s="42">
        <f t="shared" si="2"/>
        <v>0</v>
      </c>
      <c r="O5" s="42">
        <f t="shared" si="2"/>
        <v>4530985.279999999</v>
      </c>
      <c r="P5" s="42">
        <f t="shared" si="2"/>
        <v>5748097.06</v>
      </c>
      <c r="Q5" s="42">
        <f t="shared" si="2"/>
        <v>8258750.32</v>
      </c>
      <c r="R5" s="42">
        <f t="shared" si="2"/>
        <v>10158333.21</v>
      </c>
      <c r="S5" s="42">
        <f t="shared" si="2"/>
        <v>9069718.41</v>
      </c>
      <c r="T5" s="42">
        <f t="shared" si="2"/>
        <v>6823269.72</v>
      </c>
      <c r="U5" s="42">
        <f t="shared" si="2"/>
        <v>5378182.15</v>
      </c>
      <c r="V5" s="42">
        <f t="shared" si="2"/>
        <v>4664374.25</v>
      </c>
      <c r="W5" s="42">
        <f t="shared" si="2"/>
        <v>4881151.26</v>
      </c>
      <c r="X5" s="42">
        <f t="shared" si="2"/>
        <v>6918705.12</v>
      </c>
      <c r="Y5" s="42">
        <f t="shared" si="2"/>
        <v>3243935.96</v>
      </c>
      <c r="Z5" s="42">
        <f t="shared" si="2"/>
        <v>3712864.06</v>
      </c>
      <c r="AA5" s="42">
        <f t="shared" si="2"/>
        <v>3384793.2</v>
      </c>
      <c r="AB5" s="42">
        <f t="shared" si="2"/>
        <v>4435338.446</v>
      </c>
      <c r="AC5" s="42">
        <f t="shared" si="2"/>
        <v>5113320.977</v>
      </c>
      <c r="AD5" s="42">
        <f>AD6+AD7</f>
        <v>10109526.654000001</v>
      </c>
      <c r="AE5" s="42">
        <f t="shared" si="2"/>
        <v>7310127.386</v>
      </c>
      <c r="AF5" s="42">
        <f t="shared" si="2"/>
        <v>8937862.389</v>
      </c>
      <c r="AG5" s="42">
        <f t="shared" si="2"/>
        <v>8986290.669</v>
      </c>
      <c r="AH5" s="42">
        <f t="shared" si="2"/>
        <v>6910955.746</v>
      </c>
      <c r="AI5" s="42">
        <f t="shared" si="2"/>
        <v>4935024.561</v>
      </c>
      <c r="AJ5" s="42">
        <f t="shared" si="2"/>
        <v>3991716.74</v>
      </c>
      <c r="AK5" s="42">
        <f t="shared" si="2"/>
        <v>2900767.558</v>
      </c>
      <c r="AL5" s="162">
        <f t="shared" si="2"/>
        <v>2257420.5609999998</v>
      </c>
      <c r="AM5" s="162">
        <f t="shared" si="2"/>
        <v>2472353.944</v>
      </c>
      <c r="AN5" s="162">
        <f t="shared" si="2"/>
        <v>4923598.328</v>
      </c>
      <c r="AO5" s="162">
        <f t="shared" si="2"/>
        <v>5354269.646</v>
      </c>
      <c r="AP5" s="162">
        <f t="shared" si="2"/>
        <v>10185050.064</v>
      </c>
      <c r="AQ5" s="162">
        <f t="shared" si="2"/>
        <v>5837533.242</v>
      </c>
      <c r="AR5" s="162">
        <f t="shared" si="2"/>
        <v>7127277.872</v>
      </c>
      <c r="AS5" s="162">
        <f t="shared" si="2"/>
        <v>7062038.096</v>
      </c>
      <c r="AT5" s="162">
        <f t="shared" si="2"/>
        <v>5082476.793</v>
      </c>
      <c r="AU5" s="162">
        <f t="shared" si="2"/>
        <v>5760950.482</v>
      </c>
      <c r="AV5" s="162">
        <f t="shared" si="2"/>
        <v>2984110.684</v>
      </c>
      <c r="AW5" s="162">
        <f>AW6+AW7</f>
        <v>2923753.755</v>
      </c>
    </row>
    <row r="6" spans="1:49" s="3" customFormat="1" ht="18">
      <c r="A6" s="158" t="s">
        <v>3</v>
      </c>
      <c r="B6" s="42">
        <v>156031.89</v>
      </c>
      <c r="C6" s="42">
        <v>215878.44</v>
      </c>
      <c r="D6" s="42">
        <v>197142.87</v>
      </c>
      <c r="E6" s="42">
        <v>80835.97</v>
      </c>
      <c r="F6" s="42">
        <v>391771.69</v>
      </c>
      <c r="G6" s="42">
        <v>6087088.75</v>
      </c>
      <c r="H6" s="42">
        <v>9314.63</v>
      </c>
      <c r="I6" s="42">
        <v>482134.8</v>
      </c>
      <c r="J6" s="42">
        <v>5247.04</v>
      </c>
      <c r="K6" s="42">
        <v>329297.6</v>
      </c>
      <c r="L6" s="42">
        <v>110647.27</v>
      </c>
      <c r="M6" s="42">
        <v>0</v>
      </c>
      <c r="N6" s="42">
        <v>0</v>
      </c>
      <c r="O6" s="42">
        <v>519220</v>
      </c>
      <c r="P6" s="42">
        <v>118209.85</v>
      </c>
      <c r="Q6" s="42">
        <v>482290</v>
      </c>
      <c r="R6" s="42">
        <v>9552.98</v>
      </c>
      <c r="S6" s="42">
        <v>11896.08</v>
      </c>
      <c r="T6" s="42">
        <v>79200</v>
      </c>
      <c r="U6" s="42">
        <v>73956.92</v>
      </c>
      <c r="V6" s="42">
        <v>458249</v>
      </c>
      <c r="W6" s="42">
        <v>615189.68</v>
      </c>
      <c r="X6" s="42">
        <v>401339.2</v>
      </c>
      <c r="Y6" s="42">
        <v>1082125</v>
      </c>
      <c r="Z6" s="42">
        <v>340935.6</v>
      </c>
      <c r="AA6" s="42">
        <v>442429.91</v>
      </c>
      <c r="AB6" s="42">
        <v>607870.312</v>
      </c>
      <c r="AC6" s="42">
        <v>422544.111</v>
      </c>
      <c r="AD6" s="42">
        <v>90713.822</v>
      </c>
      <c r="AE6" s="42">
        <v>325429.664</v>
      </c>
      <c r="AF6" s="42">
        <v>170630.572</v>
      </c>
      <c r="AG6" s="42">
        <v>25597.987</v>
      </c>
      <c r="AH6" s="42">
        <v>143140.461</v>
      </c>
      <c r="AI6" s="42">
        <v>1562896.903</v>
      </c>
      <c r="AJ6" s="42">
        <v>803763.212</v>
      </c>
      <c r="AK6" s="42">
        <v>501773.41</v>
      </c>
      <c r="AL6" s="162">
        <v>462570.24</v>
      </c>
      <c r="AM6" s="162">
        <v>139399.935</v>
      </c>
      <c r="AN6" s="162">
        <v>97724.589</v>
      </c>
      <c r="AO6" s="162">
        <v>244456.8</v>
      </c>
      <c r="AP6" s="162">
        <v>25992</v>
      </c>
      <c r="AQ6" s="162">
        <v>67854.556</v>
      </c>
      <c r="AR6" s="162">
        <v>137997.928</v>
      </c>
      <c r="AS6" s="162">
        <v>68585.756</v>
      </c>
      <c r="AT6" s="162">
        <v>253380.85</v>
      </c>
      <c r="AU6" s="162">
        <v>2598373.793</v>
      </c>
      <c r="AV6" s="162">
        <v>404113.847</v>
      </c>
      <c r="AW6" s="162">
        <v>591036.709</v>
      </c>
    </row>
    <row r="7" spans="1:49" s="3" customFormat="1" ht="18">
      <c r="A7" s="158" t="s">
        <v>4</v>
      </c>
      <c r="B7" s="42">
        <v>2264662.69</v>
      </c>
      <c r="C7" s="42">
        <v>2330808.49</v>
      </c>
      <c r="D7" s="42">
        <v>4966925.93</v>
      </c>
      <c r="E7" s="42">
        <v>6447769.92</v>
      </c>
      <c r="F7" s="42">
        <v>7666921.47</v>
      </c>
      <c r="G7" s="42">
        <v>8508254.81</v>
      </c>
      <c r="H7" s="42">
        <v>5534325.51</v>
      </c>
      <c r="I7" s="42">
        <v>4005694.12</v>
      </c>
      <c r="J7" s="42">
        <v>2435681.45</v>
      </c>
      <c r="K7" s="42">
        <v>3327371.31</v>
      </c>
      <c r="L7" s="42">
        <v>3145373.83</v>
      </c>
      <c r="M7" s="42">
        <v>0</v>
      </c>
      <c r="N7" s="42">
        <v>0</v>
      </c>
      <c r="O7" s="42">
        <v>4011765.28</v>
      </c>
      <c r="P7" s="42">
        <v>5629887.21</v>
      </c>
      <c r="Q7" s="42">
        <v>7776460.32</v>
      </c>
      <c r="R7" s="42">
        <v>10148780.23</v>
      </c>
      <c r="S7" s="42">
        <v>9057822.33</v>
      </c>
      <c r="T7" s="42">
        <v>6744069.72</v>
      </c>
      <c r="U7" s="42">
        <v>5304225.23</v>
      </c>
      <c r="V7" s="42">
        <v>4206125.25</v>
      </c>
      <c r="W7" s="42">
        <v>4265961.58</v>
      </c>
      <c r="X7" s="42">
        <v>6517365.92</v>
      </c>
      <c r="Y7" s="42">
        <v>2161810.96</v>
      </c>
      <c r="Z7" s="42">
        <v>3371928.46</v>
      </c>
      <c r="AA7" s="42">
        <v>2942363.29</v>
      </c>
      <c r="AB7" s="42">
        <v>3827468.134</v>
      </c>
      <c r="AC7" s="42">
        <v>4690776.866</v>
      </c>
      <c r="AD7" s="42">
        <v>10018812.832</v>
      </c>
      <c r="AE7" s="42">
        <v>6984697.722</v>
      </c>
      <c r="AF7" s="42">
        <v>8767231.817</v>
      </c>
      <c r="AG7" s="42">
        <v>8960692.682</v>
      </c>
      <c r="AH7" s="42">
        <v>6767815.285</v>
      </c>
      <c r="AI7" s="42">
        <v>3372127.658</v>
      </c>
      <c r="AJ7" s="42">
        <v>3187953.528</v>
      </c>
      <c r="AK7" s="42">
        <v>2398994.148</v>
      </c>
      <c r="AL7" s="162">
        <v>1794850.321</v>
      </c>
      <c r="AM7" s="162">
        <v>2332954.009</v>
      </c>
      <c r="AN7" s="162">
        <v>4825873.739</v>
      </c>
      <c r="AO7" s="162">
        <v>5109812.846</v>
      </c>
      <c r="AP7" s="162">
        <v>10159058.064</v>
      </c>
      <c r="AQ7" s="162">
        <v>5769678.686</v>
      </c>
      <c r="AR7" s="162">
        <v>6989279.944</v>
      </c>
      <c r="AS7" s="162">
        <v>6993452.34</v>
      </c>
      <c r="AT7" s="162">
        <v>4829095.943</v>
      </c>
      <c r="AU7" s="162">
        <v>3162576.689</v>
      </c>
      <c r="AV7" s="162">
        <v>2579996.837</v>
      </c>
      <c r="AW7" s="162">
        <v>2332717.046</v>
      </c>
    </row>
    <row r="8" spans="1:49" s="3" customFormat="1" ht="18">
      <c r="A8" s="158" t="s">
        <v>5</v>
      </c>
      <c r="B8" s="42">
        <v>2416095.82</v>
      </c>
      <c r="C8" s="42">
        <v>5151172.32</v>
      </c>
      <c r="D8" s="42">
        <v>279104.31</v>
      </c>
      <c r="E8" s="42">
        <v>172068.2</v>
      </c>
      <c r="F8" s="42">
        <v>10541521.69</v>
      </c>
      <c r="G8" s="42">
        <v>10152493.51</v>
      </c>
      <c r="H8" s="42">
        <v>4409162.51</v>
      </c>
      <c r="I8" s="42">
        <v>8641451.62</v>
      </c>
      <c r="J8" s="42">
        <v>3869167.2</v>
      </c>
      <c r="K8" s="42">
        <v>1944630.25</v>
      </c>
      <c r="L8" s="42">
        <v>2433581.58</v>
      </c>
      <c r="M8" s="42">
        <v>0</v>
      </c>
      <c r="N8" s="42">
        <v>0</v>
      </c>
      <c r="O8" s="42">
        <v>1048761.33</v>
      </c>
      <c r="P8" s="42">
        <v>700323.03</v>
      </c>
      <c r="Q8" s="42">
        <v>1265965.69</v>
      </c>
      <c r="R8" s="42">
        <v>1242317.31</v>
      </c>
      <c r="S8" s="42">
        <v>5308240.34</v>
      </c>
      <c r="T8" s="42">
        <v>3742135.87</v>
      </c>
      <c r="U8" s="42">
        <v>10683658.31</v>
      </c>
      <c r="V8" s="42">
        <v>4451911.24</v>
      </c>
      <c r="W8" s="42">
        <v>3457237.13</v>
      </c>
      <c r="X8" s="42">
        <v>3809236.98</v>
      </c>
      <c r="Y8" s="42">
        <v>7033436.75</v>
      </c>
      <c r="Z8" s="42">
        <v>4699852.74</v>
      </c>
      <c r="AA8" s="42">
        <v>11881803.88</v>
      </c>
      <c r="AB8" s="42">
        <v>6986322.511</v>
      </c>
      <c r="AC8" s="42">
        <v>764100.477</v>
      </c>
      <c r="AD8" s="42">
        <v>3669048.289</v>
      </c>
      <c r="AE8" s="42">
        <v>5519116.049</v>
      </c>
      <c r="AF8" s="42">
        <v>6478514.754</v>
      </c>
      <c r="AG8" s="42">
        <v>6407367.773</v>
      </c>
      <c r="AH8" s="42">
        <v>3528915.985</v>
      </c>
      <c r="AI8" s="42">
        <v>4362268.645</v>
      </c>
      <c r="AJ8" s="42">
        <v>3240945.304</v>
      </c>
      <c r="AK8" s="42">
        <v>2777226.341</v>
      </c>
      <c r="AL8" s="162">
        <v>8476947.78</v>
      </c>
      <c r="AM8" s="162">
        <v>6888558.795</v>
      </c>
      <c r="AN8" s="162">
        <v>6404492.029</v>
      </c>
      <c r="AO8" s="162">
        <v>2951489.507</v>
      </c>
      <c r="AP8" s="162">
        <v>4144778.154</v>
      </c>
      <c r="AQ8" s="162">
        <v>10770800.682</v>
      </c>
      <c r="AR8" s="162">
        <v>9270265.543</v>
      </c>
      <c r="AS8" s="162">
        <v>6012127.636</v>
      </c>
      <c r="AT8" s="162">
        <v>8923757.536</v>
      </c>
      <c r="AU8" s="162">
        <v>7605824.28</v>
      </c>
      <c r="AV8" s="162">
        <v>3331032.635</v>
      </c>
      <c r="AW8" s="162">
        <v>1452639.617</v>
      </c>
    </row>
    <row r="9" spans="1:49" s="3" customFormat="1" ht="18">
      <c r="A9" s="158" t="s">
        <v>6</v>
      </c>
      <c r="B9" s="42">
        <v>1534078.45</v>
      </c>
      <c r="C9" s="42">
        <v>2108957.44</v>
      </c>
      <c r="D9" s="42">
        <v>1967831.76</v>
      </c>
      <c r="E9" s="42">
        <v>3533642.38</v>
      </c>
      <c r="F9" s="42">
        <v>3766204.44</v>
      </c>
      <c r="G9" s="42">
        <v>1427560.84</v>
      </c>
      <c r="H9" s="42">
        <v>1619438.27</v>
      </c>
      <c r="I9" s="42">
        <v>1766819.72</v>
      </c>
      <c r="J9" s="42">
        <v>1409976</v>
      </c>
      <c r="K9" s="42">
        <v>1840525.8</v>
      </c>
      <c r="L9" s="42">
        <v>5881666.76</v>
      </c>
      <c r="M9" s="42">
        <v>0</v>
      </c>
      <c r="N9" s="42">
        <v>0</v>
      </c>
      <c r="O9" s="42">
        <v>3071026.4</v>
      </c>
      <c r="P9" s="42">
        <v>2980667.45</v>
      </c>
      <c r="Q9" s="42">
        <v>2142911.64</v>
      </c>
      <c r="R9" s="42">
        <v>2383049.16</v>
      </c>
      <c r="S9" s="42">
        <v>1838573.9</v>
      </c>
      <c r="T9" s="42">
        <v>1574184.87</v>
      </c>
      <c r="U9" s="42">
        <v>2072856.84</v>
      </c>
      <c r="V9" s="42">
        <v>2292877.71</v>
      </c>
      <c r="W9" s="42">
        <v>3291983.95</v>
      </c>
      <c r="X9" s="42">
        <v>3705676.51</v>
      </c>
      <c r="Y9" s="42">
        <v>2343452.71</v>
      </c>
      <c r="Z9" s="42">
        <v>2304267.65</v>
      </c>
      <c r="AA9" s="42">
        <v>4216950.93</v>
      </c>
      <c r="AB9" s="42">
        <v>3315686.671</v>
      </c>
      <c r="AC9" s="42">
        <v>2527325.754</v>
      </c>
      <c r="AD9" s="42">
        <v>2658027.606</v>
      </c>
      <c r="AE9" s="42">
        <v>1906071.159</v>
      </c>
      <c r="AF9" s="42">
        <v>2334807.132</v>
      </c>
      <c r="AG9" s="42">
        <v>2701676.486</v>
      </c>
      <c r="AH9" s="42">
        <v>3259115.901</v>
      </c>
      <c r="AI9" s="42">
        <v>3427913.223</v>
      </c>
      <c r="AJ9" s="42">
        <v>3254915.089</v>
      </c>
      <c r="AK9" s="42">
        <v>2979416.923</v>
      </c>
      <c r="AL9" s="162">
        <v>2868063.083</v>
      </c>
      <c r="AM9" s="162">
        <v>3265114.558</v>
      </c>
      <c r="AN9" s="162">
        <v>3289124.994</v>
      </c>
      <c r="AO9" s="162">
        <v>2222546.404</v>
      </c>
      <c r="AP9" s="162">
        <v>1814570.028</v>
      </c>
      <c r="AQ9" s="162">
        <v>2039486.342</v>
      </c>
      <c r="AR9" s="162">
        <v>1912341.857</v>
      </c>
      <c r="AS9" s="162">
        <v>1901907.026</v>
      </c>
      <c r="AT9" s="162">
        <v>2325871.101</v>
      </c>
      <c r="AU9" s="162">
        <v>2546996.294</v>
      </c>
      <c r="AV9" s="162">
        <v>2154495.205</v>
      </c>
      <c r="AW9" s="162">
        <v>2836941.585</v>
      </c>
    </row>
    <row r="10" spans="1:49" s="40" customFormat="1" ht="17.25">
      <c r="A10" s="157" t="s">
        <v>48</v>
      </c>
      <c r="B10" s="41">
        <f>B11+B12</f>
        <v>277717728.8</v>
      </c>
      <c r="C10" s="41">
        <f aca="true" t="shared" si="3" ref="C10:AW10">C11+C12</f>
        <v>269488913.21</v>
      </c>
      <c r="D10" s="41">
        <f t="shared" si="3"/>
        <v>245164860.4</v>
      </c>
      <c r="E10" s="41">
        <f t="shared" si="3"/>
        <v>203062660.62</v>
      </c>
      <c r="F10" s="41">
        <f t="shared" si="3"/>
        <v>235572474.78</v>
      </c>
      <c r="G10" s="41">
        <f t="shared" si="3"/>
        <v>223449779.75</v>
      </c>
      <c r="H10" s="41">
        <f t="shared" si="3"/>
        <v>233921775.51000002</v>
      </c>
      <c r="I10" s="41">
        <f t="shared" si="3"/>
        <v>323991112.79999995</v>
      </c>
      <c r="J10" s="41">
        <f t="shared" si="3"/>
        <v>287892558.87</v>
      </c>
      <c r="K10" s="41">
        <f t="shared" si="3"/>
        <v>328551621.73</v>
      </c>
      <c r="L10" s="41">
        <f t="shared" si="3"/>
        <v>546324470.11</v>
      </c>
      <c r="M10" s="43"/>
      <c r="N10" s="43"/>
      <c r="O10" s="41">
        <f t="shared" si="3"/>
        <v>317177457.26</v>
      </c>
      <c r="P10" s="41">
        <f t="shared" si="3"/>
        <v>255348424.01999998</v>
      </c>
      <c r="Q10" s="41">
        <f t="shared" si="3"/>
        <v>300641268.90999997</v>
      </c>
      <c r="R10" s="41">
        <f t="shared" si="3"/>
        <v>234668666.01999998</v>
      </c>
      <c r="S10" s="41">
        <f t="shared" si="3"/>
        <v>346788598.2</v>
      </c>
      <c r="T10" s="41">
        <f t="shared" si="3"/>
        <v>308107441.82</v>
      </c>
      <c r="U10" s="41">
        <f t="shared" si="3"/>
        <v>405058741.37</v>
      </c>
      <c r="V10" s="41">
        <f t="shared" si="3"/>
        <v>318540121.78000003</v>
      </c>
      <c r="W10" s="41">
        <f t="shared" si="3"/>
        <v>409498115.57</v>
      </c>
      <c r="X10" s="41">
        <f t="shared" si="3"/>
        <v>428564950.92</v>
      </c>
      <c r="Y10" s="41">
        <f t="shared" si="3"/>
        <v>341087754.68</v>
      </c>
      <c r="Z10" s="41">
        <f t="shared" si="3"/>
        <v>266595725.67000002</v>
      </c>
      <c r="AA10" s="41">
        <f t="shared" si="3"/>
        <v>308612581.47</v>
      </c>
      <c r="AB10" s="41">
        <f t="shared" si="3"/>
        <v>254247045.25</v>
      </c>
      <c r="AC10" s="41">
        <f t="shared" si="3"/>
        <v>240701744.741</v>
      </c>
      <c r="AD10" s="41">
        <f t="shared" si="3"/>
        <v>299542385.518</v>
      </c>
      <c r="AE10" s="41">
        <f t="shared" si="3"/>
        <v>205764175.868</v>
      </c>
      <c r="AF10" s="41">
        <f t="shared" si="3"/>
        <v>255579896.368</v>
      </c>
      <c r="AG10" s="41">
        <f t="shared" si="3"/>
        <v>294255549.996</v>
      </c>
      <c r="AH10" s="41">
        <f t="shared" si="3"/>
        <v>334625615.591</v>
      </c>
      <c r="AI10" s="41">
        <f t="shared" si="3"/>
        <v>431014057.447</v>
      </c>
      <c r="AJ10" s="41">
        <f t="shared" si="3"/>
        <v>443856291.204</v>
      </c>
      <c r="AK10" s="41">
        <f t="shared" si="3"/>
        <v>409092536.008</v>
      </c>
      <c r="AL10" s="161">
        <f t="shared" si="3"/>
        <v>333027497.365</v>
      </c>
      <c r="AM10" s="161">
        <f t="shared" si="3"/>
        <v>326697968.027</v>
      </c>
      <c r="AN10" s="161">
        <f t="shared" si="3"/>
        <v>230338860.263</v>
      </c>
      <c r="AO10" s="161">
        <f t="shared" si="3"/>
        <v>180954866.887</v>
      </c>
      <c r="AP10" s="161">
        <f t="shared" si="3"/>
        <v>266814943.397</v>
      </c>
      <c r="AQ10" s="161">
        <f t="shared" si="3"/>
        <v>294200057.59</v>
      </c>
      <c r="AR10" s="161">
        <f t="shared" si="3"/>
        <v>253964884.209</v>
      </c>
      <c r="AS10" s="161">
        <f t="shared" si="3"/>
        <v>343734314.74899995</v>
      </c>
      <c r="AT10" s="161">
        <f t="shared" si="3"/>
        <v>364176989.60899997</v>
      </c>
      <c r="AU10" s="161">
        <f t="shared" si="3"/>
        <v>409791340.924</v>
      </c>
      <c r="AV10" s="161">
        <f t="shared" si="3"/>
        <v>504195544.064</v>
      </c>
      <c r="AW10" s="161">
        <f t="shared" si="3"/>
        <v>467673077.354</v>
      </c>
    </row>
    <row r="11" spans="1:49" s="3" customFormat="1" ht="18">
      <c r="A11" s="158" t="s">
        <v>8</v>
      </c>
      <c r="B11" s="42">
        <v>150902951.99</v>
      </c>
      <c r="C11" s="42">
        <v>127978750.54</v>
      </c>
      <c r="D11" s="42">
        <v>90923193.84</v>
      </c>
      <c r="E11" s="42">
        <v>63244293.39</v>
      </c>
      <c r="F11" s="42">
        <v>66355230.87</v>
      </c>
      <c r="G11" s="42">
        <v>75915066.69</v>
      </c>
      <c r="H11" s="42">
        <v>92763948.68</v>
      </c>
      <c r="I11" s="42">
        <v>140214113.39</v>
      </c>
      <c r="J11" s="42">
        <v>144617824.52</v>
      </c>
      <c r="K11" s="42">
        <v>163814014.08</v>
      </c>
      <c r="L11" s="42">
        <v>352430365.76</v>
      </c>
      <c r="M11" s="42">
        <v>0</v>
      </c>
      <c r="N11" s="42">
        <v>0</v>
      </c>
      <c r="O11" s="42">
        <v>141006752.12</v>
      </c>
      <c r="P11" s="42">
        <v>82575236.48</v>
      </c>
      <c r="Q11" s="42">
        <v>77313518.9</v>
      </c>
      <c r="R11" s="42">
        <v>80443036.35</v>
      </c>
      <c r="S11" s="42">
        <v>101076247.57</v>
      </c>
      <c r="T11" s="42">
        <v>110477112.27</v>
      </c>
      <c r="U11" s="42">
        <v>155437158.16</v>
      </c>
      <c r="V11" s="42">
        <v>118375542.48</v>
      </c>
      <c r="W11" s="42">
        <v>259257862.09</v>
      </c>
      <c r="X11" s="42">
        <v>305205855.31</v>
      </c>
      <c r="Y11" s="42">
        <v>197476480.34</v>
      </c>
      <c r="Z11" s="42">
        <v>122213922.8</v>
      </c>
      <c r="AA11" s="42">
        <v>147713895.08</v>
      </c>
      <c r="AB11" s="42">
        <v>89384383.421</v>
      </c>
      <c r="AC11" s="42">
        <v>66339121.743</v>
      </c>
      <c r="AD11" s="42">
        <v>96525595.773</v>
      </c>
      <c r="AE11" s="42">
        <v>114263072.229</v>
      </c>
      <c r="AF11" s="42">
        <v>132657808.838</v>
      </c>
      <c r="AG11" s="42">
        <v>148647431.413</v>
      </c>
      <c r="AH11" s="42">
        <v>178882871.629</v>
      </c>
      <c r="AI11" s="42">
        <v>236753249.482</v>
      </c>
      <c r="AJ11" s="42">
        <v>278183601.906</v>
      </c>
      <c r="AK11" s="42">
        <v>213003430.586</v>
      </c>
      <c r="AL11" s="162">
        <v>147322470.399</v>
      </c>
      <c r="AM11" s="162">
        <v>157405447.21</v>
      </c>
      <c r="AN11" s="162">
        <v>84695962.296</v>
      </c>
      <c r="AO11" s="162">
        <v>26181978.789</v>
      </c>
      <c r="AP11" s="162">
        <v>84934588.05</v>
      </c>
      <c r="AQ11" s="162">
        <v>76929647.844</v>
      </c>
      <c r="AR11" s="162">
        <v>75225305.267</v>
      </c>
      <c r="AS11" s="162">
        <v>122708601.167</v>
      </c>
      <c r="AT11" s="162">
        <v>169820687.041</v>
      </c>
      <c r="AU11" s="162">
        <v>174034398.933</v>
      </c>
      <c r="AV11" s="162">
        <v>348037105.03</v>
      </c>
      <c r="AW11" s="162">
        <v>187906526.313</v>
      </c>
    </row>
    <row r="12" spans="1:49" s="3" customFormat="1" ht="18">
      <c r="A12" s="158" t="s">
        <v>9</v>
      </c>
      <c r="B12" s="42">
        <v>126814776.81</v>
      </c>
      <c r="C12" s="42">
        <v>141510162.67</v>
      </c>
      <c r="D12" s="42">
        <v>154241666.56</v>
      </c>
      <c r="E12" s="42">
        <v>139818367.23</v>
      </c>
      <c r="F12" s="42">
        <v>169217243.91</v>
      </c>
      <c r="G12" s="42">
        <v>147534713.06</v>
      </c>
      <c r="H12" s="42">
        <v>141157826.83</v>
      </c>
      <c r="I12" s="42">
        <v>183776999.41</v>
      </c>
      <c r="J12" s="42">
        <v>143274734.35</v>
      </c>
      <c r="K12" s="42">
        <v>164737607.65</v>
      </c>
      <c r="L12" s="42">
        <v>193894104.35</v>
      </c>
      <c r="M12" s="42">
        <v>0</v>
      </c>
      <c r="N12" s="42">
        <v>0</v>
      </c>
      <c r="O12" s="42">
        <v>176170705.14</v>
      </c>
      <c r="P12" s="42">
        <v>172773187.54</v>
      </c>
      <c r="Q12" s="42">
        <v>223327750.01</v>
      </c>
      <c r="R12" s="42">
        <v>154225629.67</v>
      </c>
      <c r="S12" s="42">
        <v>245712350.63</v>
      </c>
      <c r="T12" s="42">
        <v>197630329.55</v>
      </c>
      <c r="U12" s="42">
        <v>249621583.21</v>
      </c>
      <c r="V12" s="42">
        <v>200164579.3</v>
      </c>
      <c r="W12" s="42">
        <v>150240253.48</v>
      </c>
      <c r="X12" s="42">
        <v>123359095.61</v>
      </c>
      <c r="Y12" s="42">
        <v>143611274.34</v>
      </c>
      <c r="Z12" s="42">
        <v>144381802.87</v>
      </c>
      <c r="AA12" s="42">
        <v>160898686.39</v>
      </c>
      <c r="AB12" s="42">
        <v>164862661.829</v>
      </c>
      <c r="AC12" s="42">
        <v>174362622.998</v>
      </c>
      <c r="AD12" s="42">
        <v>203016789.745</v>
      </c>
      <c r="AE12" s="42">
        <v>91501103.639</v>
      </c>
      <c r="AF12" s="42">
        <v>122922087.53</v>
      </c>
      <c r="AG12" s="42">
        <v>145608118.583</v>
      </c>
      <c r="AH12" s="42">
        <v>155742743.962</v>
      </c>
      <c r="AI12" s="42">
        <v>194260807.965</v>
      </c>
      <c r="AJ12" s="42">
        <v>165672689.298</v>
      </c>
      <c r="AK12" s="42">
        <v>196089105.422</v>
      </c>
      <c r="AL12" s="162">
        <v>185705026.966</v>
      </c>
      <c r="AM12" s="162">
        <v>169292520.817</v>
      </c>
      <c r="AN12" s="162">
        <v>145642897.967</v>
      </c>
      <c r="AO12" s="162">
        <v>154772888.098</v>
      </c>
      <c r="AP12" s="162">
        <v>181880355.347</v>
      </c>
      <c r="AQ12" s="162">
        <v>217270409.746</v>
      </c>
      <c r="AR12" s="162">
        <v>178739578.942</v>
      </c>
      <c r="AS12" s="162">
        <v>221025713.582</v>
      </c>
      <c r="AT12" s="162">
        <v>194356302.568</v>
      </c>
      <c r="AU12" s="162">
        <v>235756941.991</v>
      </c>
      <c r="AV12" s="162">
        <v>156158439.034</v>
      </c>
      <c r="AW12" s="162">
        <v>279766551.041</v>
      </c>
    </row>
    <row r="13" spans="1:49" s="40" customFormat="1" ht="17.25">
      <c r="A13" s="157" t="s">
        <v>10</v>
      </c>
      <c r="B13" s="41">
        <f>B14+B15</f>
        <v>1608252.2</v>
      </c>
      <c r="C13" s="41">
        <f aca="true" t="shared" si="4" ref="C13:AW13">C14+C15</f>
        <v>1725152.53</v>
      </c>
      <c r="D13" s="41">
        <f t="shared" si="4"/>
        <v>1656201.4200000002</v>
      </c>
      <c r="E13" s="41">
        <f t="shared" si="4"/>
        <v>1396341.7000000002</v>
      </c>
      <c r="F13" s="41">
        <f t="shared" si="4"/>
        <v>1753870.9</v>
      </c>
      <c r="G13" s="41">
        <f t="shared" si="4"/>
        <v>2579777.5599999996</v>
      </c>
      <c r="H13" s="41">
        <f t="shared" si="4"/>
        <v>2520331.0100000002</v>
      </c>
      <c r="I13" s="41">
        <f t="shared" si="4"/>
        <v>2905259.5700000003</v>
      </c>
      <c r="J13" s="41">
        <f t="shared" si="4"/>
        <v>2589637.38</v>
      </c>
      <c r="K13" s="41">
        <f t="shared" si="4"/>
        <v>3094919.9699999997</v>
      </c>
      <c r="L13" s="41">
        <f t="shared" si="4"/>
        <v>3245791.69</v>
      </c>
      <c r="M13" s="43"/>
      <c r="N13" s="43"/>
      <c r="O13" s="41">
        <f t="shared" si="4"/>
        <v>6259866.05</v>
      </c>
      <c r="P13" s="41">
        <f t="shared" si="4"/>
        <v>3407675.6100000003</v>
      </c>
      <c r="Q13" s="41">
        <f t="shared" si="4"/>
        <v>1807562.96</v>
      </c>
      <c r="R13" s="41">
        <f t="shared" si="4"/>
        <v>2038801.65</v>
      </c>
      <c r="S13" s="41">
        <f t="shared" si="4"/>
        <v>3237520.87</v>
      </c>
      <c r="T13" s="41">
        <f t="shared" si="4"/>
        <v>2992349.44</v>
      </c>
      <c r="U13" s="41">
        <f t="shared" si="4"/>
        <v>4244053.1620000005</v>
      </c>
      <c r="V13" s="41">
        <f t="shared" si="4"/>
        <v>3064935.5599999996</v>
      </c>
      <c r="W13" s="41">
        <f t="shared" si="4"/>
        <v>4544305.29</v>
      </c>
      <c r="X13" s="41">
        <f t="shared" si="4"/>
        <v>5954011.11</v>
      </c>
      <c r="Y13" s="41">
        <f t="shared" si="4"/>
        <v>3621365.69</v>
      </c>
      <c r="Z13" s="41">
        <f t="shared" si="4"/>
        <v>3447519.64</v>
      </c>
      <c r="AA13" s="41">
        <f t="shared" si="4"/>
        <v>4650465.72</v>
      </c>
      <c r="AB13" s="41">
        <f t="shared" si="4"/>
        <v>3033988.746</v>
      </c>
      <c r="AC13" s="41">
        <f t="shared" si="4"/>
        <v>4078171.203</v>
      </c>
      <c r="AD13" s="41">
        <f t="shared" si="4"/>
        <v>2787766.636</v>
      </c>
      <c r="AE13" s="41">
        <f t="shared" si="4"/>
        <v>2947517.784</v>
      </c>
      <c r="AF13" s="41">
        <f t="shared" si="4"/>
        <v>8272581.301</v>
      </c>
      <c r="AG13" s="41">
        <f t="shared" si="4"/>
        <v>4189708.292</v>
      </c>
      <c r="AH13" s="41">
        <f t="shared" si="4"/>
        <v>4420752.041</v>
      </c>
      <c r="AI13" s="41">
        <f t="shared" si="4"/>
        <v>3395672.953</v>
      </c>
      <c r="AJ13" s="41">
        <f t="shared" si="4"/>
        <v>3537214.327</v>
      </c>
      <c r="AK13" s="41">
        <f t="shared" si="4"/>
        <v>3953412.349</v>
      </c>
      <c r="AL13" s="161">
        <f t="shared" si="4"/>
        <v>4355147.572</v>
      </c>
      <c r="AM13" s="161">
        <f t="shared" si="4"/>
        <v>4714209.130999999</v>
      </c>
      <c r="AN13" s="161">
        <f t="shared" si="4"/>
        <v>4883029.939000001</v>
      </c>
      <c r="AO13" s="161">
        <f t="shared" si="4"/>
        <v>3404056.307</v>
      </c>
      <c r="AP13" s="161">
        <f t="shared" si="4"/>
        <v>5432630.511</v>
      </c>
      <c r="AQ13" s="161">
        <f t="shared" si="4"/>
        <v>3910663.043</v>
      </c>
      <c r="AR13" s="161">
        <f t="shared" si="4"/>
        <v>3133792.386</v>
      </c>
      <c r="AS13" s="161">
        <f t="shared" si="4"/>
        <v>2489249.95</v>
      </c>
      <c r="AT13" s="161">
        <f t="shared" si="4"/>
        <v>4368459.235</v>
      </c>
      <c r="AU13" s="161">
        <f t="shared" si="4"/>
        <v>3150182.004</v>
      </c>
      <c r="AV13" s="161">
        <f t="shared" si="4"/>
        <v>3791544.867</v>
      </c>
      <c r="AW13" s="161">
        <f t="shared" si="4"/>
        <v>4210929.8610000005</v>
      </c>
    </row>
    <row r="14" spans="1:49" s="3" customFormat="1" ht="18">
      <c r="A14" s="158" t="s">
        <v>11</v>
      </c>
      <c r="B14" s="42">
        <v>252813.5</v>
      </c>
      <c r="C14" s="42">
        <v>159050.03</v>
      </c>
      <c r="D14" s="42">
        <v>160076.84</v>
      </c>
      <c r="E14" s="42">
        <v>288510.08</v>
      </c>
      <c r="F14" s="42">
        <v>162398.5</v>
      </c>
      <c r="G14" s="42">
        <v>230987.4</v>
      </c>
      <c r="H14" s="42">
        <v>199592.43</v>
      </c>
      <c r="I14" s="42">
        <v>170368.95</v>
      </c>
      <c r="J14" s="42">
        <v>154083</v>
      </c>
      <c r="K14" s="42">
        <v>122568.38</v>
      </c>
      <c r="L14" s="42">
        <v>207207.5</v>
      </c>
      <c r="M14" s="42">
        <v>0</v>
      </c>
      <c r="N14" s="42">
        <v>0</v>
      </c>
      <c r="O14" s="42">
        <v>333774.34</v>
      </c>
      <c r="P14" s="42">
        <v>308877.89</v>
      </c>
      <c r="Q14" s="42">
        <v>394854.1</v>
      </c>
      <c r="R14" s="42">
        <v>184411.25</v>
      </c>
      <c r="S14" s="42">
        <v>264812.5</v>
      </c>
      <c r="T14" s="42">
        <v>267421.41</v>
      </c>
      <c r="U14" s="42">
        <v>440340.5</v>
      </c>
      <c r="V14" s="42">
        <v>499802.05</v>
      </c>
      <c r="W14" s="42">
        <v>301403.26</v>
      </c>
      <c r="X14" s="42">
        <v>409088.92</v>
      </c>
      <c r="Y14" s="42">
        <v>360261.9</v>
      </c>
      <c r="Z14" s="42">
        <v>644856.75</v>
      </c>
      <c r="AA14" s="42">
        <v>530275.5</v>
      </c>
      <c r="AB14" s="42">
        <v>199974</v>
      </c>
      <c r="AC14" s="42">
        <v>179783.421</v>
      </c>
      <c r="AD14" s="42">
        <v>247004.96</v>
      </c>
      <c r="AE14" s="42">
        <v>227176.203</v>
      </c>
      <c r="AF14" s="42">
        <v>260927.741</v>
      </c>
      <c r="AG14" s="42">
        <v>346046.378</v>
      </c>
      <c r="AH14" s="42">
        <v>437036.772</v>
      </c>
      <c r="AI14" s="42">
        <v>432271.612</v>
      </c>
      <c r="AJ14" s="42">
        <v>372087.986</v>
      </c>
      <c r="AK14" s="42">
        <v>346213.417</v>
      </c>
      <c r="AL14" s="162">
        <v>184957.56</v>
      </c>
      <c r="AM14" s="162">
        <v>412461.969</v>
      </c>
      <c r="AN14" s="162">
        <v>337922.088</v>
      </c>
      <c r="AO14" s="162">
        <v>296525.136</v>
      </c>
      <c r="AP14" s="162">
        <v>303061.116</v>
      </c>
      <c r="AQ14" s="162">
        <v>375529.702</v>
      </c>
      <c r="AR14" s="162">
        <v>663814.929</v>
      </c>
      <c r="AS14" s="162">
        <v>481049.024</v>
      </c>
      <c r="AT14" s="162">
        <v>569065.239</v>
      </c>
      <c r="AU14" s="162">
        <v>529862.501</v>
      </c>
      <c r="AV14" s="162">
        <v>458138.443</v>
      </c>
      <c r="AW14" s="162">
        <v>434353.84</v>
      </c>
    </row>
    <row r="15" spans="1:49" s="3" customFormat="1" ht="18">
      <c r="A15" s="158" t="s">
        <v>12</v>
      </c>
      <c r="B15" s="42">
        <f>B16+B17</f>
        <v>1355438.7</v>
      </c>
      <c r="C15" s="42">
        <f aca="true" t="shared" si="5" ref="C15:AW15">C16+C17</f>
        <v>1566102.5</v>
      </c>
      <c r="D15" s="42">
        <f t="shared" si="5"/>
        <v>1496124.58</v>
      </c>
      <c r="E15" s="42">
        <f t="shared" si="5"/>
        <v>1107831.62</v>
      </c>
      <c r="F15" s="42">
        <f t="shared" si="5"/>
        <v>1591472.4</v>
      </c>
      <c r="G15" s="42">
        <f t="shared" si="5"/>
        <v>2348790.1599999997</v>
      </c>
      <c r="H15" s="42">
        <f t="shared" si="5"/>
        <v>2320738.58</v>
      </c>
      <c r="I15" s="42">
        <f t="shared" si="5"/>
        <v>2734890.62</v>
      </c>
      <c r="J15" s="42">
        <f t="shared" si="5"/>
        <v>2435554.38</v>
      </c>
      <c r="K15" s="42">
        <f t="shared" si="5"/>
        <v>2972351.59</v>
      </c>
      <c r="L15" s="42">
        <f t="shared" si="5"/>
        <v>3038584.19</v>
      </c>
      <c r="M15" s="42"/>
      <c r="N15" s="42"/>
      <c r="O15" s="42">
        <f t="shared" si="5"/>
        <v>5926091.71</v>
      </c>
      <c r="P15" s="42">
        <f t="shared" si="5"/>
        <v>3098797.72</v>
      </c>
      <c r="Q15" s="42">
        <f t="shared" si="5"/>
        <v>1412708.86</v>
      </c>
      <c r="R15" s="42">
        <f t="shared" si="5"/>
        <v>1854390.4</v>
      </c>
      <c r="S15" s="42">
        <f t="shared" si="5"/>
        <v>2972708.37</v>
      </c>
      <c r="T15" s="42">
        <f t="shared" si="5"/>
        <v>2724928.03</v>
      </c>
      <c r="U15" s="42">
        <f t="shared" si="5"/>
        <v>3803712.662</v>
      </c>
      <c r="V15" s="42">
        <f t="shared" si="5"/>
        <v>2565133.51</v>
      </c>
      <c r="W15" s="42">
        <f t="shared" si="5"/>
        <v>4242902.03</v>
      </c>
      <c r="X15" s="42">
        <f t="shared" si="5"/>
        <v>5544922.19</v>
      </c>
      <c r="Y15" s="42">
        <f t="shared" si="5"/>
        <v>3261103.79</v>
      </c>
      <c r="Z15" s="42">
        <f t="shared" si="5"/>
        <v>2802662.89</v>
      </c>
      <c r="AA15" s="42">
        <f t="shared" si="5"/>
        <v>4120190.2199999997</v>
      </c>
      <c r="AB15" s="42">
        <f t="shared" si="5"/>
        <v>2834014.746</v>
      </c>
      <c r="AC15" s="42">
        <f t="shared" si="5"/>
        <v>3898387.782</v>
      </c>
      <c r="AD15" s="42">
        <f t="shared" si="5"/>
        <v>2540761.676</v>
      </c>
      <c r="AE15" s="42">
        <f t="shared" si="5"/>
        <v>2720341.581</v>
      </c>
      <c r="AF15" s="42">
        <f t="shared" si="5"/>
        <v>8011653.56</v>
      </c>
      <c r="AG15" s="42">
        <f t="shared" si="5"/>
        <v>3843661.914</v>
      </c>
      <c r="AH15" s="42">
        <f t="shared" si="5"/>
        <v>3983715.269</v>
      </c>
      <c r="AI15" s="42">
        <f t="shared" si="5"/>
        <v>2963401.341</v>
      </c>
      <c r="AJ15" s="42">
        <f t="shared" si="5"/>
        <v>3165126.341</v>
      </c>
      <c r="AK15" s="42">
        <f t="shared" si="5"/>
        <v>3607198.932</v>
      </c>
      <c r="AL15" s="162">
        <f t="shared" si="5"/>
        <v>4170190.012</v>
      </c>
      <c r="AM15" s="162">
        <f t="shared" si="5"/>
        <v>4301747.162</v>
      </c>
      <c r="AN15" s="162">
        <f t="shared" si="5"/>
        <v>4545107.851000001</v>
      </c>
      <c r="AO15" s="162">
        <f t="shared" si="5"/>
        <v>3107531.171</v>
      </c>
      <c r="AP15" s="162">
        <f t="shared" si="5"/>
        <v>5129569.395</v>
      </c>
      <c r="AQ15" s="162">
        <f t="shared" si="5"/>
        <v>3535133.341</v>
      </c>
      <c r="AR15" s="162">
        <f t="shared" si="5"/>
        <v>2469977.457</v>
      </c>
      <c r="AS15" s="162">
        <f t="shared" si="5"/>
        <v>2008200.926</v>
      </c>
      <c r="AT15" s="162">
        <f t="shared" si="5"/>
        <v>3799393.9960000003</v>
      </c>
      <c r="AU15" s="162">
        <f t="shared" si="5"/>
        <v>2620319.503</v>
      </c>
      <c r="AV15" s="162">
        <f t="shared" si="5"/>
        <v>3333406.424</v>
      </c>
      <c r="AW15" s="162">
        <f t="shared" si="5"/>
        <v>3776576.021</v>
      </c>
    </row>
    <row r="16" spans="1:49" s="3" customFormat="1" ht="18">
      <c r="A16" s="158" t="s">
        <v>13</v>
      </c>
      <c r="B16" s="42">
        <v>13.7</v>
      </c>
      <c r="C16" s="42">
        <v>0</v>
      </c>
      <c r="D16" s="42">
        <v>856.58</v>
      </c>
      <c r="E16" s="42">
        <v>0</v>
      </c>
      <c r="F16" s="42">
        <v>25752.4</v>
      </c>
      <c r="G16" s="42">
        <v>269.76</v>
      </c>
      <c r="H16" s="42">
        <v>5355.41</v>
      </c>
      <c r="I16" s="42">
        <v>0</v>
      </c>
      <c r="J16" s="42">
        <v>0</v>
      </c>
      <c r="K16" s="42">
        <v>33600</v>
      </c>
      <c r="L16" s="42">
        <v>0</v>
      </c>
      <c r="M16" s="42">
        <v>0</v>
      </c>
      <c r="N16" s="42">
        <v>0</v>
      </c>
      <c r="O16" s="42">
        <v>48967.85</v>
      </c>
      <c r="P16" s="42">
        <v>90</v>
      </c>
      <c r="Q16" s="42">
        <v>0</v>
      </c>
      <c r="R16" s="42">
        <v>0</v>
      </c>
      <c r="S16" s="42">
        <v>0</v>
      </c>
      <c r="T16" s="42">
        <v>0</v>
      </c>
      <c r="U16" s="42">
        <v>150</v>
      </c>
      <c r="V16" s="42">
        <v>15195.01</v>
      </c>
      <c r="W16" s="42">
        <v>0</v>
      </c>
      <c r="X16" s="42">
        <v>0</v>
      </c>
      <c r="Y16" s="42">
        <v>0</v>
      </c>
      <c r="Z16" s="42">
        <v>0</v>
      </c>
      <c r="AA16" s="42">
        <v>36.92</v>
      </c>
      <c r="AB16" s="42">
        <v>48561.456</v>
      </c>
      <c r="AC16" s="42">
        <v>7531.347</v>
      </c>
      <c r="AD16" s="42">
        <v>0</v>
      </c>
      <c r="AE16" s="42">
        <v>20.511</v>
      </c>
      <c r="AF16" s="42">
        <v>0</v>
      </c>
      <c r="AG16" s="42">
        <v>0</v>
      </c>
      <c r="AH16" s="42">
        <v>0</v>
      </c>
      <c r="AI16" s="42">
        <v>6540.753</v>
      </c>
      <c r="AJ16" s="42">
        <v>3995.913</v>
      </c>
      <c r="AK16" s="42">
        <v>0</v>
      </c>
      <c r="AL16" s="162">
        <v>7448.701</v>
      </c>
      <c r="AM16" s="164">
        <v>0</v>
      </c>
      <c r="AN16" s="162">
        <v>1634.087</v>
      </c>
      <c r="AO16" s="164">
        <v>0</v>
      </c>
      <c r="AP16" s="164">
        <v>0</v>
      </c>
      <c r="AQ16" s="162">
        <v>3309.3</v>
      </c>
      <c r="AR16" s="164">
        <v>0</v>
      </c>
      <c r="AS16" s="164">
        <v>0</v>
      </c>
      <c r="AT16" s="162">
        <v>2.257</v>
      </c>
      <c r="AU16" s="162">
        <v>24234.766</v>
      </c>
      <c r="AV16" s="164">
        <v>0</v>
      </c>
      <c r="AW16" s="164">
        <v>0</v>
      </c>
    </row>
    <row r="17" spans="1:49" s="3" customFormat="1" ht="18">
      <c r="A17" s="158" t="s">
        <v>14</v>
      </c>
      <c r="B17" s="42">
        <v>1355425</v>
      </c>
      <c r="C17" s="42">
        <v>1566102.5</v>
      </c>
      <c r="D17" s="42">
        <v>1495268</v>
      </c>
      <c r="E17" s="42">
        <v>1107831.62</v>
      </c>
      <c r="F17" s="42">
        <v>1565720</v>
      </c>
      <c r="G17" s="42">
        <v>2348520.4</v>
      </c>
      <c r="H17" s="42">
        <v>2315383.17</v>
      </c>
      <c r="I17" s="42">
        <v>2734890.62</v>
      </c>
      <c r="J17" s="42">
        <v>2435554.38</v>
      </c>
      <c r="K17" s="42">
        <v>2938751.59</v>
      </c>
      <c r="L17" s="42">
        <v>3038584.19</v>
      </c>
      <c r="M17" s="42">
        <v>0</v>
      </c>
      <c r="N17" s="42">
        <v>0</v>
      </c>
      <c r="O17" s="42">
        <v>5877123.86</v>
      </c>
      <c r="P17" s="42">
        <v>3098707.72</v>
      </c>
      <c r="Q17" s="42">
        <v>1412708.86</v>
      </c>
      <c r="R17" s="42">
        <v>1854390.4</v>
      </c>
      <c r="S17" s="42">
        <v>2972708.37</v>
      </c>
      <c r="T17" s="42">
        <v>2724928.03</v>
      </c>
      <c r="U17" s="42">
        <v>3803562.662</v>
      </c>
      <c r="V17" s="42">
        <v>2549938.5</v>
      </c>
      <c r="W17" s="42">
        <v>4242902.03</v>
      </c>
      <c r="X17" s="42">
        <v>5544922.19</v>
      </c>
      <c r="Y17" s="42">
        <v>3261103.79</v>
      </c>
      <c r="Z17" s="42">
        <v>2802662.89</v>
      </c>
      <c r="AA17" s="42">
        <v>4120153.3</v>
      </c>
      <c r="AB17" s="42">
        <v>2785453.29</v>
      </c>
      <c r="AC17" s="42">
        <v>3890856.435</v>
      </c>
      <c r="AD17" s="42">
        <v>2540761.676</v>
      </c>
      <c r="AE17" s="42">
        <v>2720321.07</v>
      </c>
      <c r="AF17" s="42">
        <v>8011653.56</v>
      </c>
      <c r="AG17" s="42">
        <v>3843661.914</v>
      </c>
      <c r="AH17" s="42">
        <v>3983715.269</v>
      </c>
      <c r="AI17" s="42">
        <v>2956860.588</v>
      </c>
      <c r="AJ17" s="42">
        <v>3161130.428</v>
      </c>
      <c r="AK17" s="42">
        <v>3607198.932</v>
      </c>
      <c r="AL17" s="162">
        <v>4162741.311</v>
      </c>
      <c r="AM17" s="162">
        <v>4301747.162</v>
      </c>
      <c r="AN17" s="162">
        <v>4543473.764</v>
      </c>
      <c r="AO17" s="162">
        <v>3107531.171</v>
      </c>
      <c r="AP17" s="162">
        <v>5129569.395</v>
      </c>
      <c r="AQ17" s="162">
        <v>3531824.041</v>
      </c>
      <c r="AR17" s="162">
        <v>2469977.457</v>
      </c>
      <c r="AS17" s="162">
        <v>2008200.926</v>
      </c>
      <c r="AT17" s="162">
        <v>3799391.739</v>
      </c>
      <c r="AU17" s="162">
        <v>2596084.737</v>
      </c>
      <c r="AV17" s="162">
        <v>3333406.424</v>
      </c>
      <c r="AW17" s="162">
        <v>3776576.021</v>
      </c>
    </row>
    <row r="18" spans="1:49" s="40" customFormat="1" ht="17.25">
      <c r="A18" s="157" t="s">
        <v>15</v>
      </c>
      <c r="B18" s="41">
        <f>B19+B20</f>
        <v>1741892.6600000001</v>
      </c>
      <c r="C18" s="41">
        <f aca="true" t="shared" si="6" ref="C18:AW18">C19+C20</f>
        <v>1350704.49</v>
      </c>
      <c r="D18" s="41">
        <f t="shared" si="6"/>
        <v>3246749.58</v>
      </c>
      <c r="E18" s="41">
        <f t="shared" si="6"/>
        <v>3346561.6</v>
      </c>
      <c r="F18" s="41">
        <f t="shared" si="6"/>
        <v>2006303.9200000002</v>
      </c>
      <c r="G18" s="41">
        <f t="shared" si="6"/>
        <v>3658147.08</v>
      </c>
      <c r="H18" s="41">
        <f t="shared" si="6"/>
        <v>1842161.81</v>
      </c>
      <c r="I18" s="41">
        <f t="shared" si="6"/>
        <v>4678215.29</v>
      </c>
      <c r="J18" s="41">
        <f t="shared" si="6"/>
        <v>17203086.68</v>
      </c>
      <c r="K18" s="41">
        <f t="shared" si="6"/>
        <v>3542850.04</v>
      </c>
      <c r="L18" s="41">
        <f t="shared" si="6"/>
        <v>1122413.29</v>
      </c>
      <c r="M18" s="41"/>
      <c r="N18" s="41"/>
      <c r="O18" s="41">
        <f t="shared" si="6"/>
        <v>1728175.36</v>
      </c>
      <c r="P18" s="41">
        <f t="shared" si="6"/>
        <v>5097945.11</v>
      </c>
      <c r="Q18" s="41">
        <f t="shared" si="6"/>
        <v>1739557.9100000001</v>
      </c>
      <c r="R18" s="41">
        <f t="shared" si="6"/>
        <v>1110643.71</v>
      </c>
      <c r="S18" s="41">
        <f t="shared" si="6"/>
        <v>1259561.99</v>
      </c>
      <c r="T18" s="41">
        <f t="shared" si="6"/>
        <v>932194.8700000001</v>
      </c>
      <c r="U18" s="41">
        <f t="shared" si="6"/>
        <v>1287396.85</v>
      </c>
      <c r="V18" s="41">
        <f t="shared" si="6"/>
        <v>1710037.77</v>
      </c>
      <c r="W18" s="41">
        <f t="shared" si="6"/>
        <v>1636771.8</v>
      </c>
      <c r="X18" s="41">
        <f t="shared" si="6"/>
        <v>3001298.86</v>
      </c>
      <c r="Y18" s="41">
        <f t="shared" si="6"/>
        <v>1802242.98</v>
      </c>
      <c r="Z18" s="41">
        <f t="shared" si="6"/>
        <v>802999.77</v>
      </c>
      <c r="AA18" s="41">
        <f t="shared" si="6"/>
        <v>1399478.24</v>
      </c>
      <c r="AB18" s="41">
        <f t="shared" si="6"/>
        <v>1336257.046</v>
      </c>
      <c r="AC18" s="41">
        <f t="shared" si="6"/>
        <v>1803191.5559999999</v>
      </c>
      <c r="AD18" s="41">
        <f t="shared" si="6"/>
        <v>2102561.262</v>
      </c>
      <c r="AE18" s="41">
        <f t="shared" si="6"/>
        <v>1091991.094</v>
      </c>
      <c r="AF18" s="41">
        <f t="shared" si="6"/>
        <v>1771947.662</v>
      </c>
      <c r="AG18" s="41">
        <f t="shared" si="6"/>
        <v>2107184.048</v>
      </c>
      <c r="AH18" s="41">
        <f t="shared" si="6"/>
        <v>1383821.9980000001</v>
      </c>
      <c r="AI18" s="41">
        <f t="shared" si="6"/>
        <v>1341727.624</v>
      </c>
      <c r="AJ18" s="41">
        <f t="shared" si="6"/>
        <v>1949886.652</v>
      </c>
      <c r="AK18" s="41">
        <f t="shared" si="6"/>
        <v>15214035.916</v>
      </c>
      <c r="AL18" s="161">
        <f t="shared" si="6"/>
        <v>1627201.49</v>
      </c>
      <c r="AM18" s="161">
        <f t="shared" si="6"/>
        <v>1132766.566</v>
      </c>
      <c r="AN18" s="161">
        <f t="shared" si="6"/>
        <v>934039.492</v>
      </c>
      <c r="AO18" s="161">
        <f t="shared" si="6"/>
        <v>178591.158</v>
      </c>
      <c r="AP18" s="161">
        <f t="shared" si="6"/>
        <v>251541.46600000001</v>
      </c>
      <c r="AQ18" s="161">
        <f t="shared" si="6"/>
        <v>1517471.543</v>
      </c>
      <c r="AR18" s="161">
        <f t="shared" si="6"/>
        <v>1230600.472</v>
      </c>
      <c r="AS18" s="161">
        <f t="shared" si="6"/>
        <v>926160.147</v>
      </c>
      <c r="AT18" s="161">
        <f t="shared" si="6"/>
        <v>1561674.07</v>
      </c>
      <c r="AU18" s="161">
        <f t="shared" si="6"/>
        <v>1985963.837</v>
      </c>
      <c r="AV18" s="161">
        <f t="shared" si="6"/>
        <v>987357.104</v>
      </c>
      <c r="AW18" s="161">
        <f t="shared" si="6"/>
        <v>855730.8640000001</v>
      </c>
    </row>
    <row r="19" spans="1:49" s="3" customFormat="1" ht="18">
      <c r="A19" s="158" t="s">
        <v>16</v>
      </c>
      <c r="B19" s="42">
        <v>1306308.32</v>
      </c>
      <c r="C19" s="42">
        <v>995528.04</v>
      </c>
      <c r="D19" s="42">
        <v>1437143.63</v>
      </c>
      <c r="E19" s="42">
        <v>3155101.14</v>
      </c>
      <c r="F19" s="42">
        <v>1630480.84</v>
      </c>
      <c r="G19" s="42">
        <v>3278837.45</v>
      </c>
      <c r="H19" s="42">
        <v>1445763.66</v>
      </c>
      <c r="I19" s="42">
        <v>4352317.7</v>
      </c>
      <c r="J19" s="42">
        <v>16372937.27</v>
      </c>
      <c r="K19" s="42">
        <v>2116651.75</v>
      </c>
      <c r="L19" s="42">
        <v>561784.53</v>
      </c>
      <c r="M19" s="42">
        <v>0</v>
      </c>
      <c r="N19" s="42">
        <v>0</v>
      </c>
      <c r="O19" s="42">
        <v>1219820.12</v>
      </c>
      <c r="P19" s="42">
        <v>4069388</v>
      </c>
      <c r="Q19" s="42">
        <v>1277807.11</v>
      </c>
      <c r="R19" s="42">
        <v>611256.88</v>
      </c>
      <c r="S19" s="42">
        <v>870594.94</v>
      </c>
      <c r="T19" s="42">
        <v>722345.55</v>
      </c>
      <c r="U19" s="42">
        <v>445329.8</v>
      </c>
      <c r="V19" s="42">
        <v>783832.11</v>
      </c>
      <c r="W19" s="42">
        <v>1324781.32</v>
      </c>
      <c r="X19" s="42">
        <v>2182061.05</v>
      </c>
      <c r="Y19" s="42">
        <v>895218.69</v>
      </c>
      <c r="Z19" s="42">
        <v>447766.9</v>
      </c>
      <c r="AA19" s="42">
        <v>599628.55</v>
      </c>
      <c r="AB19" s="42">
        <v>693746.874</v>
      </c>
      <c r="AC19" s="42">
        <v>1397282.244</v>
      </c>
      <c r="AD19" s="42">
        <v>1748028.031</v>
      </c>
      <c r="AE19" s="42">
        <v>816876.052</v>
      </c>
      <c r="AF19" s="42">
        <v>1317693.676</v>
      </c>
      <c r="AG19" s="42">
        <v>1847467.663</v>
      </c>
      <c r="AH19" s="42">
        <v>607573.246</v>
      </c>
      <c r="AI19" s="42">
        <v>1068639.25</v>
      </c>
      <c r="AJ19" s="42">
        <v>1636697.422</v>
      </c>
      <c r="AK19" s="42">
        <v>530993.112</v>
      </c>
      <c r="AL19" s="162">
        <v>1191770.013</v>
      </c>
      <c r="AM19" s="162">
        <v>839388.438</v>
      </c>
      <c r="AN19" s="162">
        <v>492292.908</v>
      </c>
      <c r="AO19" s="162">
        <v>147059.1</v>
      </c>
      <c r="AP19" s="162">
        <v>90102.914</v>
      </c>
      <c r="AQ19" s="162">
        <v>1328620.202</v>
      </c>
      <c r="AR19" s="162">
        <v>715685.628</v>
      </c>
      <c r="AS19" s="162">
        <v>720518.282</v>
      </c>
      <c r="AT19" s="162">
        <v>1094935.266</v>
      </c>
      <c r="AU19" s="162">
        <v>1395217.631</v>
      </c>
      <c r="AV19" s="162">
        <v>614934.064</v>
      </c>
      <c r="AW19" s="162">
        <v>560118.756</v>
      </c>
    </row>
    <row r="20" spans="1:49" s="3" customFormat="1" ht="18">
      <c r="A20" s="158" t="s">
        <v>17</v>
      </c>
      <c r="B20" s="42">
        <v>435584.34</v>
      </c>
      <c r="C20" s="42">
        <v>355176.45</v>
      </c>
      <c r="D20" s="42">
        <v>1809605.95</v>
      </c>
      <c r="E20" s="42">
        <v>191460.46</v>
      </c>
      <c r="F20" s="42">
        <v>375823.08</v>
      </c>
      <c r="G20" s="42">
        <v>379309.63</v>
      </c>
      <c r="H20" s="42">
        <v>396398.15</v>
      </c>
      <c r="I20" s="42">
        <v>325897.59</v>
      </c>
      <c r="J20" s="42">
        <v>830149.41</v>
      </c>
      <c r="K20" s="42">
        <v>1426198.29</v>
      </c>
      <c r="L20" s="42">
        <v>560628.76</v>
      </c>
      <c r="M20" s="42">
        <v>0</v>
      </c>
      <c r="N20" s="42">
        <v>0</v>
      </c>
      <c r="O20" s="42">
        <v>508355.24</v>
      </c>
      <c r="P20" s="42">
        <v>1028557.11</v>
      </c>
      <c r="Q20" s="42">
        <v>461750.8</v>
      </c>
      <c r="R20" s="42">
        <v>499386.83</v>
      </c>
      <c r="S20" s="42">
        <v>388967.05</v>
      </c>
      <c r="T20" s="42">
        <v>209849.32</v>
      </c>
      <c r="U20" s="42">
        <v>842067.05</v>
      </c>
      <c r="V20" s="42">
        <v>926205.66</v>
      </c>
      <c r="W20" s="42">
        <v>311990.48</v>
      </c>
      <c r="X20" s="42">
        <v>819237.81</v>
      </c>
      <c r="Y20" s="42">
        <v>907024.29</v>
      </c>
      <c r="Z20" s="42">
        <v>355232.87</v>
      </c>
      <c r="AA20" s="42">
        <v>799849.69</v>
      </c>
      <c r="AB20" s="42">
        <v>642510.172</v>
      </c>
      <c r="AC20" s="42">
        <v>405909.312</v>
      </c>
      <c r="AD20" s="42">
        <v>354533.231</v>
      </c>
      <c r="AE20" s="42">
        <v>275115.042</v>
      </c>
      <c r="AF20" s="42">
        <v>454253.986</v>
      </c>
      <c r="AG20" s="42">
        <v>259716.385</v>
      </c>
      <c r="AH20" s="42">
        <v>776248.752</v>
      </c>
      <c r="AI20" s="42">
        <v>273088.374</v>
      </c>
      <c r="AJ20" s="42">
        <v>313189.23</v>
      </c>
      <c r="AK20" s="42">
        <v>14683042.804</v>
      </c>
      <c r="AL20" s="162">
        <v>435431.477</v>
      </c>
      <c r="AM20" s="162">
        <v>293378.128</v>
      </c>
      <c r="AN20" s="162">
        <v>441746.584</v>
      </c>
      <c r="AO20" s="162">
        <v>31532.058</v>
      </c>
      <c r="AP20" s="162">
        <v>161438.552</v>
      </c>
      <c r="AQ20" s="162">
        <v>188851.341</v>
      </c>
      <c r="AR20" s="162">
        <v>514914.844</v>
      </c>
      <c r="AS20" s="162">
        <v>205641.865</v>
      </c>
      <c r="AT20" s="162">
        <v>466738.804</v>
      </c>
      <c r="AU20" s="162">
        <v>590746.206</v>
      </c>
      <c r="AV20" s="162">
        <v>372423.04</v>
      </c>
      <c r="AW20" s="162">
        <v>295612.108</v>
      </c>
    </row>
    <row r="21" spans="1:49" s="40" customFormat="1" ht="17.25">
      <c r="A21" s="157" t="s">
        <v>18</v>
      </c>
      <c r="B21" s="41">
        <f>B22+B23+B26</f>
        <v>544822.4199999999</v>
      </c>
      <c r="C21" s="41">
        <f aca="true" t="shared" si="7" ref="C21:AW21">C22+C23+C26</f>
        <v>1309244.23</v>
      </c>
      <c r="D21" s="41">
        <f t="shared" si="7"/>
        <v>1261500</v>
      </c>
      <c r="E21" s="41">
        <f t="shared" si="7"/>
        <v>2550819.9699999997</v>
      </c>
      <c r="F21" s="41">
        <f t="shared" si="7"/>
        <v>763791.34</v>
      </c>
      <c r="G21" s="41">
        <f t="shared" si="7"/>
        <v>1354666.0899999999</v>
      </c>
      <c r="H21" s="41">
        <f t="shared" si="7"/>
        <v>2435055.84</v>
      </c>
      <c r="I21" s="41">
        <f t="shared" si="7"/>
        <v>1120409</v>
      </c>
      <c r="J21" s="41">
        <f t="shared" si="7"/>
        <v>687195.8200000001</v>
      </c>
      <c r="K21" s="41">
        <f t="shared" si="7"/>
        <v>2467972.5100000002</v>
      </c>
      <c r="L21" s="41">
        <f t="shared" si="7"/>
        <v>1676305.63</v>
      </c>
      <c r="M21" s="41"/>
      <c r="N21" s="41"/>
      <c r="O21" s="41">
        <f t="shared" si="7"/>
        <v>1178151.4</v>
      </c>
      <c r="P21" s="41">
        <f t="shared" si="7"/>
        <v>1964076.46</v>
      </c>
      <c r="Q21" s="41">
        <f t="shared" si="7"/>
        <v>807138.24</v>
      </c>
      <c r="R21" s="41">
        <f t="shared" si="7"/>
        <v>835872.4299999999</v>
      </c>
      <c r="S21" s="41">
        <f t="shared" si="7"/>
        <v>829057</v>
      </c>
      <c r="T21" s="41">
        <f t="shared" si="7"/>
        <v>2361432.22</v>
      </c>
      <c r="U21" s="41">
        <f t="shared" si="7"/>
        <v>1927552.38</v>
      </c>
      <c r="V21" s="41">
        <f t="shared" si="7"/>
        <v>1647921.8900000001</v>
      </c>
      <c r="W21" s="41">
        <f t="shared" si="7"/>
        <v>891815.38</v>
      </c>
      <c r="X21" s="41">
        <f t="shared" si="7"/>
        <v>2152620.0599999996</v>
      </c>
      <c r="Y21" s="41">
        <f t="shared" si="7"/>
        <v>653055.1900000001</v>
      </c>
      <c r="Z21" s="41">
        <f t="shared" si="7"/>
        <v>1712566.27</v>
      </c>
      <c r="AA21" s="41">
        <f t="shared" si="7"/>
        <v>753966.0800000001</v>
      </c>
      <c r="AB21" s="41">
        <f t="shared" si="7"/>
        <v>987304.821</v>
      </c>
      <c r="AC21" s="41">
        <f t="shared" si="7"/>
        <v>1950792.3420000002</v>
      </c>
      <c r="AD21" s="41">
        <f t="shared" si="7"/>
        <v>1921645.909</v>
      </c>
      <c r="AE21" s="41">
        <f t="shared" si="7"/>
        <v>2271050.437</v>
      </c>
      <c r="AF21" s="41">
        <f t="shared" si="7"/>
        <v>682952.086</v>
      </c>
      <c r="AG21" s="41">
        <f t="shared" si="7"/>
        <v>2482204.0810000002</v>
      </c>
      <c r="AH21" s="41">
        <f t="shared" si="7"/>
        <v>1158005.962</v>
      </c>
      <c r="AI21" s="41">
        <f t="shared" si="7"/>
        <v>2751599.8449999997</v>
      </c>
      <c r="AJ21" s="41">
        <f t="shared" si="7"/>
        <v>850585.429</v>
      </c>
      <c r="AK21" s="41">
        <f t="shared" si="7"/>
        <v>12745920.048999999</v>
      </c>
      <c r="AL21" s="161">
        <f t="shared" si="7"/>
        <v>1167399.011</v>
      </c>
      <c r="AM21" s="161">
        <f t="shared" si="7"/>
        <v>1935215.341</v>
      </c>
      <c r="AN21" s="161">
        <f t="shared" si="7"/>
        <v>2088708.364</v>
      </c>
      <c r="AO21" s="161">
        <f t="shared" si="7"/>
        <v>626784.308</v>
      </c>
      <c r="AP21" s="161">
        <f t="shared" si="7"/>
        <v>258528.97</v>
      </c>
      <c r="AQ21" s="161">
        <f t="shared" si="7"/>
        <v>938108.205</v>
      </c>
      <c r="AR21" s="161">
        <f t="shared" si="7"/>
        <v>2157214.893</v>
      </c>
      <c r="AS21" s="161">
        <f t="shared" si="7"/>
        <v>739354.0800000001</v>
      </c>
      <c r="AT21" s="161">
        <f t="shared" si="7"/>
        <v>2399940.05</v>
      </c>
      <c r="AU21" s="161">
        <f t="shared" si="7"/>
        <v>958490.819</v>
      </c>
      <c r="AV21" s="161">
        <f t="shared" si="7"/>
        <v>1028909.7930000001</v>
      </c>
      <c r="AW21" s="161">
        <f t="shared" si="7"/>
        <v>587191.032</v>
      </c>
    </row>
    <row r="22" spans="1:49" s="3" customFormat="1" ht="18">
      <c r="A22" s="158" t="s">
        <v>19</v>
      </c>
      <c r="B22" s="42">
        <v>58461.85</v>
      </c>
      <c r="C22" s="42">
        <v>126309</v>
      </c>
      <c r="D22" s="42">
        <v>113766.05</v>
      </c>
      <c r="E22" s="42">
        <v>185502.04</v>
      </c>
      <c r="F22" s="42">
        <v>35000</v>
      </c>
      <c r="G22" s="42">
        <v>205960.53</v>
      </c>
      <c r="H22" s="42">
        <v>130700</v>
      </c>
      <c r="I22" s="42">
        <v>33732.44</v>
      </c>
      <c r="J22" s="42">
        <v>46373</v>
      </c>
      <c r="K22" s="42">
        <v>101295</v>
      </c>
      <c r="L22" s="42">
        <v>39452.02</v>
      </c>
      <c r="M22" s="42">
        <v>0</v>
      </c>
      <c r="N22" s="42">
        <v>0</v>
      </c>
      <c r="O22" s="42">
        <v>22400</v>
      </c>
      <c r="P22" s="42">
        <v>183555.2</v>
      </c>
      <c r="Q22" s="42">
        <v>0</v>
      </c>
      <c r="R22" s="42">
        <v>33987</v>
      </c>
      <c r="S22" s="42">
        <v>60296.35</v>
      </c>
      <c r="T22" s="42">
        <v>247467.58</v>
      </c>
      <c r="U22" s="42">
        <v>52721.88</v>
      </c>
      <c r="V22" s="42">
        <v>0</v>
      </c>
      <c r="W22" s="42">
        <v>19730</v>
      </c>
      <c r="X22" s="42">
        <v>71350</v>
      </c>
      <c r="Y22" s="42">
        <v>68104</v>
      </c>
      <c r="Z22" s="42">
        <v>6300</v>
      </c>
      <c r="AA22" s="42">
        <v>51334.09</v>
      </c>
      <c r="AB22" s="42">
        <v>106466.417</v>
      </c>
      <c r="AC22" s="42">
        <v>12499.875</v>
      </c>
      <c r="AD22" s="42">
        <v>155624.415</v>
      </c>
      <c r="AE22" s="42">
        <v>65741.575</v>
      </c>
      <c r="AF22" s="42">
        <v>43241.689</v>
      </c>
      <c r="AG22" s="42">
        <v>109957.095</v>
      </c>
      <c r="AH22" s="42">
        <v>113516.856</v>
      </c>
      <c r="AI22" s="42">
        <v>138856.111</v>
      </c>
      <c r="AJ22" s="42">
        <v>158979.611</v>
      </c>
      <c r="AK22" s="42">
        <v>53827.968</v>
      </c>
      <c r="AL22" s="162">
        <v>41618.398</v>
      </c>
      <c r="AM22" s="162">
        <v>46853.778</v>
      </c>
      <c r="AN22" s="162">
        <v>3023.348</v>
      </c>
      <c r="AO22" s="164">
        <v>0</v>
      </c>
      <c r="AP22" s="164">
        <v>0</v>
      </c>
      <c r="AQ22" s="162">
        <v>66486.247</v>
      </c>
      <c r="AR22" s="162">
        <v>19533.747</v>
      </c>
      <c r="AS22" s="162">
        <v>234967.639</v>
      </c>
      <c r="AT22" s="162">
        <v>29707.563</v>
      </c>
      <c r="AU22" s="162">
        <v>295199.457</v>
      </c>
      <c r="AV22" s="162">
        <v>199035.375</v>
      </c>
      <c r="AW22" s="162">
        <v>120165.841</v>
      </c>
    </row>
    <row r="23" spans="1:49" s="3" customFormat="1" ht="18">
      <c r="A23" s="158" t="s">
        <v>20</v>
      </c>
      <c r="B23" s="42">
        <f>B24+B25</f>
        <v>218723.6</v>
      </c>
      <c r="C23" s="42">
        <f aca="true" t="shared" si="8" ref="C23:AW23">C24+C25</f>
        <v>947252.51</v>
      </c>
      <c r="D23" s="42">
        <f t="shared" si="8"/>
        <v>705563.48</v>
      </c>
      <c r="E23" s="42">
        <f t="shared" si="8"/>
        <v>1483453.5899999999</v>
      </c>
      <c r="F23" s="42">
        <f t="shared" si="8"/>
        <v>523641.75</v>
      </c>
      <c r="G23" s="42">
        <f t="shared" si="8"/>
        <v>901624.67</v>
      </c>
      <c r="H23" s="42">
        <f t="shared" si="8"/>
        <v>1209021.5299999998</v>
      </c>
      <c r="I23" s="42">
        <f t="shared" si="8"/>
        <v>792286.95</v>
      </c>
      <c r="J23" s="42">
        <f t="shared" si="8"/>
        <v>227461.27</v>
      </c>
      <c r="K23" s="42">
        <f t="shared" si="8"/>
        <v>1738087.37</v>
      </c>
      <c r="L23" s="42">
        <f t="shared" si="8"/>
        <v>1247814.1099999999</v>
      </c>
      <c r="M23" s="42"/>
      <c r="N23" s="42"/>
      <c r="O23" s="42">
        <f t="shared" si="8"/>
        <v>49358.46</v>
      </c>
      <c r="P23" s="42">
        <f t="shared" si="8"/>
        <v>1304073.75</v>
      </c>
      <c r="Q23" s="42">
        <f t="shared" si="8"/>
        <v>367782.14</v>
      </c>
      <c r="R23" s="42">
        <f t="shared" si="8"/>
        <v>234250.36000000002</v>
      </c>
      <c r="S23" s="42">
        <f t="shared" si="8"/>
        <v>270291.15</v>
      </c>
      <c r="T23" s="42">
        <f t="shared" si="8"/>
        <v>1669245.27</v>
      </c>
      <c r="U23" s="42">
        <f t="shared" si="8"/>
        <v>1263876.8299999998</v>
      </c>
      <c r="V23" s="42">
        <f t="shared" si="8"/>
        <v>1195874.29</v>
      </c>
      <c r="W23" s="42">
        <f t="shared" si="8"/>
        <v>246250.41</v>
      </c>
      <c r="X23" s="42">
        <f>X24+X25</f>
        <v>1442113.0499999998</v>
      </c>
      <c r="Y23" s="42">
        <f t="shared" si="8"/>
        <v>335372.15</v>
      </c>
      <c r="Z23" s="42">
        <f t="shared" si="8"/>
        <v>1286188.04</v>
      </c>
      <c r="AA23" s="42">
        <f t="shared" si="8"/>
        <v>517624.2</v>
      </c>
      <c r="AB23" s="42">
        <f t="shared" si="8"/>
        <v>115772.403</v>
      </c>
      <c r="AC23" s="42">
        <f t="shared" si="8"/>
        <v>1526514.854</v>
      </c>
      <c r="AD23" s="42">
        <f t="shared" si="8"/>
        <v>1238735.508</v>
      </c>
      <c r="AE23" s="42">
        <f t="shared" si="8"/>
        <v>1881079.4679999999</v>
      </c>
      <c r="AF23" s="42">
        <f t="shared" si="8"/>
        <v>265581.238</v>
      </c>
      <c r="AG23" s="42">
        <f t="shared" si="8"/>
        <v>1984945.2060000002</v>
      </c>
      <c r="AH23" s="42">
        <f t="shared" si="8"/>
        <v>688387.666</v>
      </c>
      <c r="AI23" s="42">
        <f t="shared" si="8"/>
        <v>2282010.107</v>
      </c>
      <c r="AJ23" s="42">
        <f t="shared" si="8"/>
        <v>201232.301</v>
      </c>
      <c r="AK23" s="42">
        <f t="shared" si="8"/>
        <v>331953.46</v>
      </c>
      <c r="AL23" s="162">
        <f t="shared" si="8"/>
        <v>595416.672</v>
      </c>
      <c r="AM23" s="162">
        <f t="shared" si="8"/>
        <v>1560536.634</v>
      </c>
      <c r="AN23" s="162">
        <f t="shared" si="8"/>
        <v>1766880.136</v>
      </c>
      <c r="AO23" s="164">
        <v>0</v>
      </c>
      <c r="AP23" s="162">
        <f t="shared" si="8"/>
        <v>44806.65</v>
      </c>
      <c r="AQ23" s="162">
        <f t="shared" si="8"/>
        <v>299846.444</v>
      </c>
      <c r="AR23" s="162">
        <f t="shared" si="8"/>
        <v>284767.769</v>
      </c>
      <c r="AS23" s="162">
        <f t="shared" si="8"/>
        <v>220520.80500000002</v>
      </c>
      <c r="AT23" s="162">
        <f t="shared" si="8"/>
        <v>838907.488</v>
      </c>
      <c r="AU23" s="162">
        <f t="shared" si="8"/>
        <v>176682.345</v>
      </c>
      <c r="AV23" s="162">
        <f t="shared" si="8"/>
        <v>553214.613</v>
      </c>
      <c r="AW23" s="162">
        <f t="shared" si="8"/>
        <v>74597.808</v>
      </c>
    </row>
    <row r="24" spans="1:49" s="3" customFormat="1" ht="18">
      <c r="A24" s="158" t="s">
        <v>21</v>
      </c>
      <c r="B24" s="42">
        <v>173723.6</v>
      </c>
      <c r="C24" s="42">
        <v>908252.51</v>
      </c>
      <c r="D24" s="42">
        <v>697363.48</v>
      </c>
      <c r="E24" s="42">
        <v>1167193.98</v>
      </c>
      <c r="F24" s="42">
        <v>272572.67</v>
      </c>
      <c r="G24" s="42">
        <v>678013.66</v>
      </c>
      <c r="H24" s="42">
        <v>594729.7</v>
      </c>
      <c r="I24" s="42">
        <v>601997.87</v>
      </c>
      <c r="J24" s="42">
        <v>71392.19</v>
      </c>
      <c r="K24" s="42">
        <v>1580314.62</v>
      </c>
      <c r="L24" s="42">
        <v>935675.95</v>
      </c>
      <c r="M24" s="42">
        <v>0</v>
      </c>
      <c r="N24" s="42">
        <v>0</v>
      </c>
      <c r="O24" s="42">
        <v>41858.46</v>
      </c>
      <c r="P24" s="42">
        <v>1231798.38</v>
      </c>
      <c r="Q24" s="42">
        <v>193628.75</v>
      </c>
      <c r="R24" s="42">
        <v>103155.63</v>
      </c>
      <c r="S24" s="42">
        <v>52799.33</v>
      </c>
      <c r="T24" s="42">
        <v>628573.59</v>
      </c>
      <c r="U24" s="42">
        <v>1057812.91</v>
      </c>
      <c r="V24" s="42">
        <v>249106</v>
      </c>
      <c r="W24" s="42">
        <v>246250.41</v>
      </c>
      <c r="X24" s="42">
        <v>1035730.95</v>
      </c>
      <c r="Y24" s="42">
        <v>331196.15</v>
      </c>
      <c r="Z24" s="42">
        <v>272195.98</v>
      </c>
      <c r="AA24" s="42">
        <v>300389.45</v>
      </c>
      <c r="AB24" s="42">
        <v>105222.46</v>
      </c>
      <c r="AC24" s="42">
        <v>1342325.281</v>
      </c>
      <c r="AD24" s="42">
        <v>946112.223</v>
      </c>
      <c r="AE24" s="42">
        <v>801708.903</v>
      </c>
      <c r="AF24" s="42">
        <v>99906.607</v>
      </c>
      <c r="AG24" s="42">
        <v>1058284.458</v>
      </c>
      <c r="AH24" s="42">
        <v>370229.84</v>
      </c>
      <c r="AI24" s="42">
        <v>1068968.162</v>
      </c>
      <c r="AJ24" s="42">
        <v>196443.823</v>
      </c>
      <c r="AK24" s="42">
        <v>331953.46</v>
      </c>
      <c r="AL24" s="162">
        <v>438921.98</v>
      </c>
      <c r="AM24" s="162">
        <v>1380759.939</v>
      </c>
      <c r="AN24" s="162">
        <v>1766880.136</v>
      </c>
      <c r="AO24" s="164">
        <v>0</v>
      </c>
      <c r="AP24" s="162">
        <v>44806.65</v>
      </c>
      <c r="AQ24" s="162">
        <v>297579.867</v>
      </c>
      <c r="AR24" s="162">
        <v>284767.769</v>
      </c>
      <c r="AS24" s="162">
        <v>161351.39</v>
      </c>
      <c r="AT24" s="162">
        <v>798102.873</v>
      </c>
      <c r="AU24" s="162">
        <v>176682.345</v>
      </c>
      <c r="AV24" s="162">
        <v>512600.588</v>
      </c>
      <c r="AW24" s="162">
        <v>74597.808</v>
      </c>
    </row>
    <row r="25" spans="1:49" s="3" customFormat="1" ht="18">
      <c r="A25" s="158" t="s">
        <v>22</v>
      </c>
      <c r="B25" s="42">
        <v>45000</v>
      </c>
      <c r="C25" s="42">
        <v>39000</v>
      </c>
      <c r="D25" s="42">
        <v>8200</v>
      </c>
      <c r="E25" s="42">
        <v>316259.61</v>
      </c>
      <c r="F25" s="42">
        <v>251069.08</v>
      </c>
      <c r="G25" s="42">
        <v>223611.01</v>
      </c>
      <c r="H25" s="42">
        <v>614291.83</v>
      </c>
      <c r="I25" s="42">
        <v>190289.08</v>
      </c>
      <c r="J25" s="42">
        <v>156069.08</v>
      </c>
      <c r="K25" s="42">
        <v>157772.75</v>
      </c>
      <c r="L25" s="42">
        <v>312138.16</v>
      </c>
      <c r="M25" s="42">
        <v>0</v>
      </c>
      <c r="N25" s="42">
        <v>0</v>
      </c>
      <c r="O25" s="42">
        <v>7500</v>
      </c>
      <c r="P25" s="42">
        <v>72275.37</v>
      </c>
      <c r="Q25" s="42">
        <v>174153.39</v>
      </c>
      <c r="R25" s="42">
        <v>131094.73</v>
      </c>
      <c r="S25" s="42">
        <v>217491.82</v>
      </c>
      <c r="T25" s="42">
        <v>1040671.68</v>
      </c>
      <c r="U25" s="42">
        <v>206063.92</v>
      </c>
      <c r="V25" s="42">
        <v>946768.29</v>
      </c>
      <c r="W25" s="42">
        <v>0</v>
      </c>
      <c r="X25" s="42">
        <v>406382.1</v>
      </c>
      <c r="Y25" s="42">
        <v>4176</v>
      </c>
      <c r="Z25" s="42">
        <v>1013992.06</v>
      </c>
      <c r="AA25" s="42">
        <v>217234.75</v>
      </c>
      <c r="AB25" s="42">
        <v>10549.943</v>
      </c>
      <c r="AC25" s="42">
        <v>184189.573</v>
      </c>
      <c r="AD25" s="42">
        <v>292623.285</v>
      </c>
      <c r="AE25" s="42">
        <v>1079370.565</v>
      </c>
      <c r="AF25" s="42">
        <v>165674.631</v>
      </c>
      <c r="AG25" s="42">
        <v>926660.748</v>
      </c>
      <c r="AH25" s="42">
        <v>318157.826</v>
      </c>
      <c r="AI25" s="42">
        <v>1213041.945</v>
      </c>
      <c r="AJ25" s="42">
        <v>4788.478</v>
      </c>
      <c r="AK25" s="42">
        <v>0</v>
      </c>
      <c r="AL25" s="162">
        <v>156494.692</v>
      </c>
      <c r="AM25" s="162">
        <v>179776.695</v>
      </c>
      <c r="AN25" s="164">
        <v>0</v>
      </c>
      <c r="AO25" s="164">
        <v>0</v>
      </c>
      <c r="AP25" s="164">
        <v>0</v>
      </c>
      <c r="AQ25" s="162">
        <v>2266.577</v>
      </c>
      <c r="AR25" s="164">
        <v>0</v>
      </c>
      <c r="AS25" s="162">
        <v>59169.415</v>
      </c>
      <c r="AT25" s="162">
        <v>40804.615</v>
      </c>
      <c r="AU25" s="164">
        <v>0</v>
      </c>
      <c r="AV25" s="162">
        <v>40614.025</v>
      </c>
      <c r="AW25" s="164">
        <v>0</v>
      </c>
    </row>
    <row r="26" spans="1:49" s="3" customFormat="1" ht="18">
      <c r="A26" s="158" t="s">
        <v>23</v>
      </c>
      <c r="B26" s="42">
        <v>267636.97</v>
      </c>
      <c r="C26" s="42">
        <v>235682.72</v>
      </c>
      <c r="D26" s="42">
        <v>442170.47</v>
      </c>
      <c r="E26" s="42">
        <v>881864.34</v>
      </c>
      <c r="F26" s="42">
        <v>205149.59</v>
      </c>
      <c r="G26" s="42">
        <v>247080.89</v>
      </c>
      <c r="H26" s="42">
        <v>1095334.31</v>
      </c>
      <c r="I26" s="42">
        <v>294389.61</v>
      </c>
      <c r="J26" s="42">
        <v>413361.55</v>
      </c>
      <c r="K26" s="42">
        <v>628590.14</v>
      </c>
      <c r="L26" s="42">
        <v>389039.5</v>
      </c>
      <c r="M26" s="42">
        <v>0</v>
      </c>
      <c r="N26" s="42">
        <v>0</v>
      </c>
      <c r="O26" s="42">
        <v>1106392.94</v>
      </c>
      <c r="P26" s="42">
        <v>476447.51</v>
      </c>
      <c r="Q26" s="42">
        <v>439356.1</v>
      </c>
      <c r="R26" s="42">
        <v>567635.07</v>
      </c>
      <c r="S26" s="42">
        <v>498469.5</v>
      </c>
      <c r="T26" s="42">
        <v>444719.37</v>
      </c>
      <c r="U26" s="42">
        <v>610953.67</v>
      </c>
      <c r="V26" s="42">
        <v>452047.6</v>
      </c>
      <c r="W26" s="42">
        <v>625834.97</v>
      </c>
      <c r="X26" s="42">
        <v>639157.01</v>
      </c>
      <c r="Y26" s="42">
        <v>249579.04</v>
      </c>
      <c r="Z26" s="42">
        <v>420078.23</v>
      </c>
      <c r="AA26" s="42">
        <v>185007.79</v>
      </c>
      <c r="AB26" s="42">
        <v>765066.001</v>
      </c>
      <c r="AC26" s="42">
        <v>411777.613</v>
      </c>
      <c r="AD26" s="42">
        <v>527285.986</v>
      </c>
      <c r="AE26" s="42">
        <v>324229.394</v>
      </c>
      <c r="AF26" s="42">
        <v>374129.159</v>
      </c>
      <c r="AG26" s="42">
        <v>387301.78</v>
      </c>
      <c r="AH26" s="42">
        <v>356101.44</v>
      </c>
      <c r="AI26" s="42">
        <v>330733.627</v>
      </c>
      <c r="AJ26" s="42">
        <v>490373.517</v>
      </c>
      <c r="AK26" s="42">
        <v>12360138.621</v>
      </c>
      <c r="AL26" s="162">
        <v>530363.941</v>
      </c>
      <c r="AM26" s="162">
        <v>327824.929</v>
      </c>
      <c r="AN26" s="162">
        <v>318804.88</v>
      </c>
      <c r="AO26" s="162">
        <v>626784.308</v>
      </c>
      <c r="AP26" s="162">
        <v>213722.32</v>
      </c>
      <c r="AQ26" s="162">
        <v>571775.514</v>
      </c>
      <c r="AR26" s="162">
        <v>1852913.377</v>
      </c>
      <c r="AS26" s="162">
        <v>283865.636</v>
      </c>
      <c r="AT26" s="162">
        <v>1531324.999</v>
      </c>
      <c r="AU26" s="162">
        <v>486609.017</v>
      </c>
      <c r="AV26" s="162">
        <v>276659.805</v>
      </c>
      <c r="AW26" s="162">
        <v>392427.383</v>
      </c>
    </row>
    <row r="27" spans="1:49" s="40" customFormat="1" ht="17.25">
      <c r="A27" s="157" t="s">
        <v>24</v>
      </c>
      <c r="B27" s="41">
        <f>B28+B29+B30</f>
        <v>4246516.26</v>
      </c>
      <c r="C27" s="41">
        <f aca="true" t="shared" si="9" ref="C27:AW27">C28+C29+C30</f>
        <v>6932239.77</v>
      </c>
      <c r="D27" s="41">
        <f t="shared" si="9"/>
        <v>7427790.92</v>
      </c>
      <c r="E27" s="41">
        <f t="shared" si="9"/>
        <v>5199480.49</v>
      </c>
      <c r="F27" s="41">
        <f t="shared" si="9"/>
        <v>6147043.24</v>
      </c>
      <c r="G27" s="41">
        <f t="shared" si="9"/>
        <v>7237604.390000001</v>
      </c>
      <c r="H27" s="41">
        <f t="shared" si="9"/>
        <v>9542380.41</v>
      </c>
      <c r="I27" s="41">
        <f t="shared" si="9"/>
        <v>8876569.31</v>
      </c>
      <c r="J27" s="41">
        <f t="shared" si="9"/>
        <v>8699378.65</v>
      </c>
      <c r="K27" s="41">
        <f t="shared" si="9"/>
        <v>7695411.33</v>
      </c>
      <c r="L27" s="41">
        <f t="shared" si="9"/>
        <v>13895014.73</v>
      </c>
      <c r="M27" s="41"/>
      <c r="N27" s="41"/>
      <c r="O27" s="41">
        <f t="shared" si="9"/>
        <v>11303785.780000001</v>
      </c>
      <c r="P27" s="41">
        <f t="shared" si="9"/>
        <v>13297064.39</v>
      </c>
      <c r="Q27" s="41">
        <f t="shared" si="9"/>
        <v>12945375.08</v>
      </c>
      <c r="R27" s="41">
        <f t="shared" si="9"/>
        <v>14738810.58</v>
      </c>
      <c r="S27" s="41">
        <f t="shared" si="9"/>
        <v>16191163.690000001</v>
      </c>
      <c r="T27" s="41">
        <f t="shared" si="9"/>
        <v>13675882.290000001</v>
      </c>
      <c r="U27" s="41">
        <f t="shared" si="9"/>
        <v>18670763.04</v>
      </c>
      <c r="V27" s="41">
        <f t="shared" si="9"/>
        <v>17058396.88</v>
      </c>
      <c r="W27" s="41">
        <f t="shared" si="9"/>
        <v>17045973.15</v>
      </c>
      <c r="X27" s="41">
        <f t="shared" si="9"/>
        <v>13600045.18</v>
      </c>
      <c r="Y27" s="41">
        <f t="shared" si="9"/>
        <v>4903967.540000001</v>
      </c>
      <c r="Z27" s="41">
        <f t="shared" si="9"/>
        <v>9035447.290000001</v>
      </c>
      <c r="AA27" s="41">
        <f t="shared" si="9"/>
        <v>14593466.81</v>
      </c>
      <c r="AB27" s="41">
        <f t="shared" si="9"/>
        <v>21445886.709</v>
      </c>
      <c r="AC27" s="41">
        <f t="shared" si="9"/>
        <v>19974297.196000002</v>
      </c>
      <c r="AD27" s="41">
        <f t="shared" si="9"/>
        <v>20268059.635</v>
      </c>
      <c r="AE27" s="41">
        <f t="shared" si="9"/>
        <v>12853048.726</v>
      </c>
      <c r="AF27" s="41">
        <f t="shared" si="9"/>
        <v>15195881.456999999</v>
      </c>
      <c r="AG27" s="41">
        <f t="shared" si="9"/>
        <v>24287749.726999998</v>
      </c>
      <c r="AH27" s="41">
        <f t="shared" si="9"/>
        <v>23031249.415000003</v>
      </c>
      <c r="AI27" s="41">
        <f t="shared" si="9"/>
        <v>32075808.821999997</v>
      </c>
      <c r="AJ27" s="41">
        <f t="shared" si="9"/>
        <v>24743783.599999998</v>
      </c>
      <c r="AK27" s="41">
        <f t="shared" si="9"/>
        <v>39376507.692999996</v>
      </c>
      <c r="AL27" s="161">
        <f t="shared" si="9"/>
        <v>43650891.893</v>
      </c>
      <c r="AM27" s="161">
        <f t="shared" si="9"/>
        <v>18423356.325</v>
      </c>
      <c r="AN27" s="161">
        <f t="shared" si="9"/>
        <v>19094948.71</v>
      </c>
      <c r="AO27" s="161">
        <f t="shared" si="9"/>
        <v>4783236.967</v>
      </c>
      <c r="AP27" s="161">
        <f t="shared" si="9"/>
        <v>9678105.662</v>
      </c>
      <c r="AQ27" s="161">
        <f t="shared" si="9"/>
        <v>10393663.283</v>
      </c>
      <c r="AR27" s="161">
        <f t="shared" si="9"/>
        <v>7474769.401000001</v>
      </c>
      <c r="AS27" s="161">
        <f t="shared" si="9"/>
        <v>26374328.051999997</v>
      </c>
      <c r="AT27" s="161">
        <f t="shared" si="9"/>
        <v>9890335.222</v>
      </c>
      <c r="AU27" s="161">
        <f t="shared" si="9"/>
        <v>7497613.6280000005</v>
      </c>
      <c r="AV27" s="161">
        <f t="shared" si="9"/>
        <v>9836185.665</v>
      </c>
      <c r="AW27" s="161">
        <f t="shared" si="9"/>
        <v>7606481.39</v>
      </c>
    </row>
    <row r="28" spans="1:49" s="3" customFormat="1" ht="18">
      <c r="A28" s="158" t="s">
        <v>25</v>
      </c>
      <c r="B28" s="42">
        <v>1043865.56</v>
      </c>
      <c r="C28" s="42">
        <v>1948532.38</v>
      </c>
      <c r="D28" s="42">
        <v>2372436.6</v>
      </c>
      <c r="E28" s="42">
        <v>1042601.76</v>
      </c>
      <c r="F28" s="42">
        <v>1937684.7</v>
      </c>
      <c r="G28" s="42">
        <v>2817636.71</v>
      </c>
      <c r="H28" s="42">
        <v>1530796.08</v>
      </c>
      <c r="I28" s="42">
        <v>1334736.26</v>
      </c>
      <c r="J28" s="42">
        <v>2184983.08</v>
      </c>
      <c r="K28" s="42">
        <v>2190249.1</v>
      </c>
      <c r="L28" s="42">
        <v>4779873.47</v>
      </c>
      <c r="M28" s="42">
        <v>0</v>
      </c>
      <c r="N28" s="42">
        <v>0</v>
      </c>
      <c r="O28" s="42">
        <v>5624670.86</v>
      </c>
      <c r="P28" s="42">
        <v>6072246.95</v>
      </c>
      <c r="Q28" s="42">
        <v>9222188.18</v>
      </c>
      <c r="R28" s="42">
        <v>9768390.02</v>
      </c>
      <c r="S28" s="42">
        <v>9254091.74</v>
      </c>
      <c r="T28" s="42">
        <v>9114077.75</v>
      </c>
      <c r="U28" s="42">
        <v>13298708.59</v>
      </c>
      <c r="V28" s="42">
        <v>10486359.38</v>
      </c>
      <c r="W28" s="42">
        <v>9273706.5</v>
      </c>
      <c r="X28" s="42">
        <v>6043089.47</v>
      </c>
      <c r="Y28" s="42">
        <v>1173824.04</v>
      </c>
      <c r="Z28" s="42">
        <v>4999944.41</v>
      </c>
      <c r="AA28" s="42">
        <v>9435133.14</v>
      </c>
      <c r="AB28" s="42">
        <v>12141048.964</v>
      </c>
      <c r="AC28" s="42">
        <v>11994060.801</v>
      </c>
      <c r="AD28" s="42">
        <v>14826372.705</v>
      </c>
      <c r="AE28" s="42">
        <v>5589587.743</v>
      </c>
      <c r="AF28" s="42">
        <v>9744734.497</v>
      </c>
      <c r="AG28" s="42">
        <v>17491150.838</v>
      </c>
      <c r="AH28" s="42">
        <v>18138685.964</v>
      </c>
      <c r="AI28" s="42">
        <v>25491511.02</v>
      </c>
      <c r="AJ28" s="42">
        <v>14892491.4</v>
      </c>
      <c r="AK28" s="42">
        <v>33027214.141</v>
      </c>
      <c r="AL28" s="162">
        <v>38267219.632</v>
      </c>
      <c r="AM28" s="162">
        <v>11337598.961</v>
      </c>
      <c r="AN28" s="162">
        <v>11700551.944</v>
      </c>
      <c r="AO28" s="162">
        <v>99008.168</v>
      </c>
      <c r="AP28" s="162">
        <v>3391629.281</v>
      </c>
      <c r="AQ28" s="162">
        <v>3725080.298</v>
      </c>
      <c r="AR28" s="162">
        <v>1012166.886</v>
      </c>
      <c r="AS28" s="162">
        <v>19838334.196</v>
      </c>
      <c r="AT28" s="162">
        <v>1787156.737</v>
      </c>
      <c r="AU28" s="162">
        <v>1501900.091</v>
      </c>
      <c r="AV28" s="162">
        <v>2268659.912</v>
      </c>
      <c r="AW28" s="162">
        <v>1394158.517</v>
      </c>
    </row>
    <row r="29" spans="1:49" s="3" customFormat="1" ht="18">
      <c r="A29" s="158" t="s">
        <v>26</v>
      </c>
      <c r="B29" s="42">
        <v>744609.05</v>
      </c>
      <c r="C29" s="42">
        <v>884845.83</v>
      </c>
      <c r="D29" s="42">
        <v>2010217.49</v>
      </c>
      <c r="E29" s="42">
        <v>967181.01</v>
      </c>
      <c r="F29" s="42">
        <v>1370489.56</v>
      </c>
      <c r="G29" s="42">
        <v>1706669.66</v>
      </c>
      <c r="H29" s="42">
        <v>2034618.12</v>
      </c>
      <c r="I29" s="42">
        <v>1952984.07</v>
      </c>
      <c r="J29" s="42">
        <v>1680002.29</v>
      </c>
      <c r="K29" s="42">
        <v>2896891.31</v>
      </c>
      <c r="L29" s="42">
        <v>2470640.58</v>
      </c>
      <c r="M29" s="42">
        <v>0</v>
      </c>
      <c r="N29" s="42">
        <v>0</v>
      </c>
      <c r="O29" s="42">
        <v>2731378.83</v>
      </c>
      <c r="P29" s="42">
        <v>3090457.64</v>
      </c>
      <c r="Q29" s="42">
        <v>1503506.59</v>
      </c>
      <c r="R29" s="42">
        <v>1779008.25</v>
      </c>
      <c r="S29" s="42">
        <v>2382576.17</v>
      </c>
      <c r="T29" s="42">
        <v>2544388.4</v>
      </c>
      <c r="U29" s="42">
        <v>2617674.04</v>
      </c>
      <c r="V29" s="42">
        <v>2240569.69</v>
      </c>
      <c r="W29" s="42">
        <v>2061760.92</v>
      </c>
      <c r="X29" s="42">
        <v>2808176.21</v>
      </c>
      <c r="Y29" s="42">
        <v>1526988.82</v>
      </c>
      <c r="Z29" s="42">
        <v>802378.99</v>
      </c>
      <c r="AA29" s="42">
        <v>1561753.32</v>
      </c>
      <c r="AB29" s="42">
        <v>2525431.971</v>
      </c>
      <c r="AC29" s="42">
        <v>3984742.651</v>
      </c>
      <c r="AD29" s="42">
        <v>2133090.354</v>
      </c>
      <c r="AE29" s="42">
        <v>1957320.872</v>
      </c>
      <c r="AF29" s="42">
        <v>2680733.079</v>
      </c>
      <c r="AG29" s="42">
        <v>2031183.765</v>
      </c>
      <c r="AH29" s="42">
        <v>1424214.35</v>
      </c>
      <c r="AI29" s="42">
        <v>2027495.231</v>
      </c>
      <c r="AJ29" s="42">
        <v>2512732.616</v>
      </c>
      <c r="AK29" s="42">
        <v>1239282.825</v>
      </c>
      <c r="AL29" s="162">
        <v>1302961.213</v>
      </c>
      <c r="AM29" s="162">
        <v>1707908.43</v>
      </c>
      <c r="AN29" s="162">
        <v>2570362.929</v>
      </c>
      <c r="AO29" s="162">
        <v>1049190.034</v>
      </c>
      <c r="AP29" s="162">
        <v>532709.495</v>
      </c>
      <c r="AQ29" s="162">
        <v>1146833.057</v>
      </c>
      <c r="AR29" s="162">
        <v>1346609.572</v>
      </c>
      <c r="AS29" s="162">
        <v>994976.165</v>
      </c>
      <c r="AT29" s="162">
        <v>1964306.729</v>
      </c>
      <c r="AU29" s="162">
        <v>1737986.944</v>
      </c>
      <c r="AV29" s="162">
        <v>1836445.125</v>
      </c>
      <c r="AW29" s="162">
        <v>1378044.572</v>
      </c>
    </row>
    <row r="30" spans="1:49" s="3" customFormat="1" ht="18">
      <c r="A30" s="158" t="s">
        <v>27</v>
      </c>
      <c r="B30" s="42">
        <v>2458041.65</v>
      </c>
      <c r="C30" s="42">
        <v>4098861.56</v>
      </c>
      <c r="D30" s="42">
        <v>3045136.83</v>
      </c>
      <c r="E30" s="42">
        <v>3189697.72</v>
      </c>
      <c r="F30" s="42">
        <v>2838868.98</v>
      </c>
      <c r="G30" s="42">
        <v>2713298.02</v>
      </c>
      <c r="H30" s="42">
        <v>5976966.21</v>
      </c>
      <c r="I30" s="42">
        <v>5588848.98</v>
      </c>
      <c r="J30" s="42">
        <v>4834393.28</v>
      </c>
      <c r="K30" s="42">
        <v>2608270.92</v>
      </c>
      <c r="L30" s="42">
        <v>6644500.68</v>
      </c>
      <c r="M30" s="42">
        <v>0</v>
      </c>
      <c r="N30" s="42">
        <v>0</v>
      </c>
      <c r="O30" s="42">
        <v>2947736.09</v>
      </c>
      <c r="P30" s="42">
        <v>4134359.8</v>
      </c>
      <c r="Q30" s="42">
        <v>2219680.31</v>
      </c>
      <c r="R30" s="42">
        <v>3191412.31</v>
      </c>
      <c r="S30" s="42">
        <v>4554495.78</v>
      </c>
      <c r="T30" s="42">
        <v>2017416.14</v>
      </c>
      <c r="U30" s="42">
        <v>2754380.41</v>
      </c>
      <c r="V30" s="42">
        <v>4331467.81</v>
      </c>
      <c r="W30" s="42">
        <v>5710505.73</v>
      </c>
      <c r="X30" s="42">
        <v>4748779.5</v>
      </c>
      <c r="Y30" s="42">
        <v>2203154.68</v>
      </c>
      <c r="Z30" s="42">
        <v>3233123.89</v>
      </c>
      <c r="AA30" s="42">
        <v>3596580.35</v>
      </c>
      <c r="AB30" s="42">
        <v>6779405.774</v>
      </c>
      <c r="AC30" s="42">
        <v>3995493.744</v>
      </c>
      <c r="AD30" s="42">
        <v>3308596.576</v>
      </c>
      <c r="AE30" s="42">
        <v>5306140.111</v>
      </c>
      <c r="AF30" s="42">
        <v>2770413.881</v>
      </c>
      <c r="AG30" s="42">
        <v>4765415.124</v>
      </c>
      <c r="AH30" s="42">
        <v>3468349.101</v>
      </c>
      <c r="AI30" s="42">
        <v>4556802.571</v>
      </c>
      <c r="AJ30" s="42">
        <v>7338559.584</v>
      </c>
      <c r="AK30" s="42">
        <v>5110010.727</v>
      </c>
      <c r="AL30" s="162">
        <v>4080711.048</v>
      </c>
      <c r="AM30" s="162">
        <v>5377848.934</v>
      </c>
      <c r="AN30" s="162">
        <v>4824033.837</v>
      </c>
      <c r="AO30" s="162">
        <v>3635038.765</v>
      </c>
      <c r="AP30" s="162">
        <v>5753766.886</v>
      </c>
      <c r="AQ30" s="162">
        <v>5521749.928</v>
      </c>
      <c r="AR30" s="162">
        <v>5115992.943</v>
      </c>
      <c r="AS30" s="162">
        <v>5541017.691</v>
      </c>
      <c r="AT30" s="162">
        <v>6138871.756</v>
      </c>
      <c r="AU30" s="162">
        <v>4257726.593</v>
      </c>
      <c r="AV30" s="162">
        <v>5731080.628</v>
      </c>
      <c r="AW30" s="162">
        <v>4834278.301</v>
      </c>
    </row>
    <row r="31" spans="1:49" s="40" customFormat="1" ht="18">
      <c r="A31" s="157" t="s">
        <v>28</v>
      </c>
      <c r="B31" s="41">
        <f>B32-SUM(B4+B10+B13+B18+B21+B27)</f>
        <v>48488.829999923706</v>
      </c>
      <c r="C31" s="41">
        <f aca="true" t="shared" si="10" ref="C31:AW31">C32-SUM(C4+C10+C13+C18+C21+C27)</f>
        <v>50884.24000006914</v>
      </c>
      <c r="D31" s="41">
        <f t="shared" si="10"/>
        <v>84255.44999998808</v>
      </c>
      <c r="E31" s="41">
        <f t="shared" si="10"/>
        <v>39760.75</v>
      </c>
      <c r="F31" s="41">
        <f t="shared" si="10"/>
        <v>19718.100000023842</v>
      </c>
      <c r="G31" s="41">
        <f t="shared" si="10"/>
        <v>50808.00999996066</v>
      </c>
      <c r="H31" s="41">
        <f t="shared" si="10"/>
        <v>126933.37999999523</v>
      </c>
      <c r="I31" s="41">
        <f t="shared" si="10"/>
        <v>4499.1900000572205</v>
      </c>
      <c r="J31" s="41">
        <f t="shared" si="10"/>
        <v>21747.30000001192</v>
      </c>
      <c r="K31" s="41">
        <f t="shared" si="10"/>
        <v>9768.254999995232</v>
      </c>
      <c r="L31" s="41">
        <f t="shared" si="10"/>
        <v>9219.049999952316</v>
      </c>
      <c r="M31" s="41">
        <f t="shared" si="10"/>
        <v>0</v>
      </c>
      <c r="N31" s="41">
        <f t="shared" si="10"/>
        <v>0</v>
      </c>
      <c r="O31" s="41">
        <f t="shared" si="10"/>
        <v>26185.94999998808</v>
      </c>
      <c r="P31" s="41">
        <f t="shared" si="10"/>
        <v>14012.210000038147</v>
      </c>
      <c r="Q31" s="41">
        <f t="shared" si="10"/>
        <v>12439.170000076294</v>
      </c>
      <c r="R31" s="41">
        <f t="shared" si="10"/>
        <v>10254.499999970198</v>
      </c>
      <c r="S31" s="41">
        <f t="shared" si="10"/>
        <v>146951.80000001192</v>
      </c>
      <c r="T31" s="41">
        <f t="shared" si="10"/>
        <v>60294.62000000477</v>
      </c>
      <c r="U31" s="41">
        <f t="shared" si="10"/>
        <v>19937.4509999156</v>
      </c>
      <c r="V31" s="41">
        <f t="shared" si="10"/>
        <v>689670.7300000191</v>
      </c>
      <c r="W31" s="41">
        <f t="shared" si="10"/>
        <v>16236.210000038147</v>
      </c>
      <c r="X31" s="41">
        <f t="shared" si="10"/>
        <v>33166.799999952316</v>
      </c>
      <c r="Y31" s="41">
        <f t="shared" si="10"/>
        <v>159941.09999996424</v>
      </c>
      <c r="Z31" s="41">
        <f t="shared" si="10"/>
        <v>323566.3000000119</v>
      </c>
      <c r="AA31" s="41">
        <f t="shared" si="10"/>
        <v>28676.199999928474</v>
      </c>
      <c r="AB31" s="41">
        <f t="shared" si="10"/>
        <v>97627.77899998426</v>
      </c>
      <c r="AC31" s="41">
        <f t="shared" si="10"/>
        <v>61330.60199999809</v>
      </c>
      <c r="AD31" s="41">
        <f t="shared" si="10"/>
        <v>126634.7009999752</v>
      </c>
      <c r="AE31" s="41">
        <f t="shared" si="10"/>
        <v>145620.74199995399</v>
      </c>
      <c r="AF31" s="41">
        <f t="shared" si="10"/>
        <v>215613.03099995852</v>
      </c>
      <c r="AG31" s="41">
        <f t="shared" si="10"/>
        <v>104340.09200006723</v>
      </c>
      <c r="AH31" s="41">
        <f t="shared" si="10"/>
        <v>105472.49699985981</v>
      </c>
      <c r="AI31" s="41">
        <f t="shared" si="10"/>
        <v>41924.64299988747</v>
      </c>
      <c r="AJ31" s="41">
        <f t="shared" si="10"/>
        <v>116461.33999991417</v>
      </c>
      <c r="AK31" s="41">
        <f t="shared" si="10"/>
        <v>28798.239999949932</v>
      </c>
      <c r="AL31" s="161">
        <f t="shared" si="10"/>
        <v>294781.13799995184</v>
      </c>
      <c r="AM31" s="161">
        <f t="shared" si="10"/>
        <v>10738.161000013351</v>
      </c>
      <c r="AN31" s="161">
        <f>AN32-SUM(AN4+AN10+AN13+AN18+AN21+AN27)</f>
        <v>98993.78299999237</v>
      </c>
      <c r="AO31" s="164">
        <v>0</v>
      </c>
      <c r="AP31" s="161">
        <f t="shared" si="10"/>
        <v>150119.817999959</v>
      </c>
      <c r="AQ31" s="161">
        <f t="shared" si="10"/>
        <v>151.10400009155273</v>
      </c>
      <c r="AR31" s="161">
        <f t="shared" si="10"/>
        <v>181489.77599996328</v>
      </c>
      <c r="AS31" s="161">
        <f t="shared" si="10"/>
        <v>77662.712000072</v>
      </c>
      <c r="AT31" s="161">
        <f t="shared" si="10"/>
        <v>125620.6399999857</v>
      </c>
      <c r="AU31" s="161">
        <f t="shared" si="10"/>
        <v>134408.30899995565</v>
      </c>
      <c r="AV31" s="161">
        <f t="shared" si="10"/>
        <v>45257.422000050545</v>
      </c>
      <c r="AW31" s="161">
        <f t="shared" si="10"/>
        <v>105706.10199999809</v>
      </c>
    </row>
    <row r="32" spans="1:49" ht="20.25">
      <c r="A32" s="159" t="s">
        <v>34</v>
      </c>
      <c r="B32" s="37">
        <v>292278570.02</v>
      </c>
      <c r="C32" s="37">
        <v>290663955.16</v>
      </c>
      <c r="D32" s="37">
        <v>266252362.64</v>
      </c>
      <c r="E32" s="37">
        <v>225829941.6</v>
      </c>
      <c r="F32" s="37">
        <v>268629621.57</v>
      </c>
      <c r="G32" s="37">
        <v>264506180.79</v>
      </c>
      <c r="H32" s="37">
        <v>261960878.88</v>
      </c>
      <c r="I32" s="37">
        <v>356472165.42</v>
      </c>
      <c r="J32" s="37">
        <v>324813676.39</v>
      </c>
      <c r="K32" s="37">
        <v>352804368.795</v>
      </c>
      <c r="L32" s="37">
        <v>577844483.94</v>
      </c>
      <c r="M32" s="37"/>
      <c r="N32" s="37"/>
      <c r="O32" s="37">
        <v>346324394.81</v>
      </c>
      <c r="P32" s="37">
        <v>288558285.34</v>
      </c>
      <c r="Q32" s="37">
        <v>329620969.92</v>
      </c>
      <c r="R32" s="37">
        <v>267186748.57</v>
      </c>
      <c r="S32" s="37">
        <v>384669386.2</v>
      </c>
      <c r="T32" s="37">
        <v>340269185.72</v>
      </c>
      <c r="U32" s="37">
        <v>449343141.553</v>
      </c>
      <c r="V32" s="37">
        <v>354120247.81</v>
      </c>
      <c r="W32" s="37">
        <v>445263589.74</v>
      </c>
      <c r="X32" s="37">
        <v>467739711.54</v>
      </c>
      <c r="Y32" s="37">
        <v>364849152.6</v>
      </c>
      <c r="Z32" s="37">
        <v>292634809.39</v>
      </c>
      <c r="AA32" s="37">
        <v>349522182.53</v>
      </c>
      <c r="AB32" s="37">
        <v>295885457.979</v>
      </c>
      <c r="AC32" s="37">
        <v>276974274.848</v>
      </c>
      <c r="AD32" s="37">
        <v>343185656.21</v>
      </c>
      <c r="AE32" s="37">
        <v>239808719.245</v>
      </c>
      <c r="AF32" s="37">
        <v>299470056.18</v>
      </c>
      <c r="AG32" s="37">
        <v>345522071.164</v>
      </c>
      <c r="AH32" s="37">
        <v>378423905.136</v>
      </c>
      <c r="AI32" s="37">
        <v>483345997.763</v>
      </c>
      <c r="AJ32" s="37">
        <v>485541799.685</v>
      </c>
      <c r="AK32" s="37">
        <v>489068621.077</v>
      </c>
      <c r="AL32" s="163">
        <v>397725349.893</v>
      </c>
      <c r="AM32" s="163">
        <v>365540280.848</v>
      </c>
      <c r="AN32" s="163">
        <v>272055795.902</v>
      </c>
      <c r="AO32" s="163">
        <v>200475841.184</v>
      </c>
      <c r="AP32" s="163">
        <v>298730268.07</v>
      </c>
      <c r="AQ32" s="163">
        <v>329607935.034</v>
      </c>
      <c r="AR32" s="163">
        <v>286452636.409</v>
      </c>
      <c r="AS32" s="163">
        <v>389317142.448</v>
      </c>
      <c r="AT32" s="163">
        <v>398855124.256</v>
      </c>
      <c r="AU32" s="163">
        <v>439431770.577</v>
      </c>
      <c r="AV32" s="163">
        <v>528354437.439</v>
      </c>
      <c r="AW32" s="163">
        <v>488252451.56</v>
      </c>
    </row>
    <row r="33" spans="1:15" ht="2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  <c r="O33" s="6"/>
    </row>
    <row r="35" ht="22.5">
      <c r="A35" s="9" t="s">
        <v>52</v>
      </c>
    </row>
    <row r="37" spans="1:41" ht="22.5">
      <c r="A37" s="156" t="s">
        <v>0</v>
      </c>
      <c r="AL37" s="160" t="s">
        <v>29</v>
      </c>
      <c r="AM37" s="160" t="s">
        <v>30</v>
      </c>
      <c r="AN37" s="160" t="s">
        <v>31</v>
      </c>
      <c r="AO37" s="160" t="s">
        <v>35</v>
      </c>
    </row>
    <row r="38" spans="1:41" s="3" customFormat="1" ht="18">
      <c r="A38" s="157" t="s">
        <v>1</v>
      </c>
      <c r="M38" s="44"/>
      <c r="N38" s="44"/>
      <c r="AL38" s="161">
        <f>AL39+AL42+AL43</f>
        <v>4246007.19</v>
      </c>
      <c r="AM38" s="161">
        <f>AM39+AM42+AM43</f>
        <v>6524237.688999999</v>
      </c>
      <c r="AN38" s="161">
        <f>AN39+AN42+AN43</f>
        <v>8531712.618</v>
      </c>
      <c r="AO38" s="161">
        <f>AO39+AO42+AO43</f>
        <v>7214225.919</v>
      </c>
    </row>
    <row r="39" spans="1:41" s="3" customFormat="1" ht="18">
      <c r="A39" s="158" t="s">
        <v>2</v>
      </c>
      <c r="M39" s="44"/>
      <c r="N39" s="44"/>
      <c r="AL39" s="162">
        <f>AL40+AL41</f>
        <v>2385272.757</v>
      </c>
      <c r="AM39" s="162">
        <f>AM40+AM41</f>
        <v>2854287.9439999997</v>
      </c>
      <c r="AN39" s="162">
        <f>AN40+AN41</f>
        <v>4157105.968</v>
      </c>
      <c r="AO39" s="162">
        <f>AO40+AO41</f>
        <v>4558520.234</v>
      </c>
    </row>
    <row r="40" spans="1:41" s="3" customFormat="1" ht="18">
      <c r="A40" s="158" t="s">
        <v>3</v>
      </c>
      <c r="M40" s="44"/>
      <c r="N40" s="44"/>
      <c r="AL40" s="162">
        <v>462491.699</v>
      </c>
      <c r="AM40" s="162">
        <v>102152.763</v>
      </c>
      <c r="AN40" s="162">
        <v>92849.901</v>
      </c>
      <c r="AO40" s="162">
        <v>50872.687</v>
      </c>
    </row>
    <row r="41" spans="1:41" s="3" customFormat="1" ht="18">
      <c r="A41" s="158" t="s">
        <v>4</v>
      </c>
      <c r="M41" s="44"/>
      <c r="N41" s="44"/>
      <c r="AL41" s="162">
        <v>1922781.058</v>
      </c>
      <c r="AM41" s="162">
        <v>2752135.181</v>
      </c>
      <c r="AN41" s="162">
        <v>4064256.067</v>
      </c>
      <c r="AO41" s="162">
        <v>4507647.547</v>
      </c>
    </row>
    <row r="42" spans="1:41" s="3" customFormat="1" ht="18">
      <c r="A42" s="158" t="s">
        <v>5</v>
      </c>
      <c r="M42" s="44"/>
      <c r="N42" s="44"/>
      <c r="AL42" s="162">
        <v>457926.898</v>
      </c>
      <c r="AM42" s="162">
        <v>1129632.017</v>
      </c>
      <c r="AN42" s="162">
        <v>1808769.468</v>
      </c>
      <c r="AO42" s="162">
        <v>1005201.43</v>
      </c>
    </row>
    <row r="43" spans="1:41" s="3" customFormat="1" ht="18">
      <c r="A43" s="158" t="s">
        <v>6</v>
      </c>
      <c r="M43" s="44"/>
      <c r="N43" s="44"/>
      <c r="AL43" s="162">
        <v>1402807.535</v>
      </c>
      <c r="AM43" s="162">
        <v>2540317.728</v>
      </c>
      <c r="AN43" s="162">
        <v>2565837.182</v>
      </c>
      <c r="AO43" s="162">
        <v>1650504.255</v>
      </c>
    </row>
    <row r="44" spans="1:41" s="3" customFormat="1" ht="18">
      <c r="A44" s="157" t="s">
        <v>48</v>
      </c>
      <c r="M44" s="44"/>
      <c r="N44" s="44"/>
      <c r="AL44" s="161">
        <f>AL45+AL46</f>
        <v>264838470.59500003</v>
      </c>
      <c r="AM44" s="161">
        <f>AM45+AM46</f>
        <v>321459762.332</v>
      </c>
      <c r="AN44" s="161">
        <f>AN45+AN46</f>
        <v>435546671.98</v>
      </c>
      <c r="AO44" s="161">
        <f>AO45+AO46</f>
        <v>421450221.046</v>
      </c>
    </row>
    <row r="45" spans="1:41" s="3" customFormat="1" ht="18">
      <c r="A45" s="158" t="s">
        <v>8</v>
      </c>
      <c r="M45" s="44"/>
      <c r="N45" s="44"/>
      <c r="AL45" s="162">
        <v>135450679.335</v>
      </c>
      <c r="AM45" s="162">
        <v>177800366.597</v>
      </c>
      <c r="AN45" s="162">
        <v>134141675.452</v>
      </c>
      <c r="AO45" s="162">
        <v>161860439.764</v>
      </c>
    </row>
    <row r="46" spans="1:41" s="3" customFormat="1" ht="18">
      <c r="A46" s="158" t="s">
        <v>9</v>
      </c>
      <c r="M46" s="44"/>
      <c r="N46" s="44"/>
      <c r="AL46" s="162">
        <v>129387791.26</v>
      </c>
      <c r="AM46" s="162">
        <v>143659395.735</v>
      </c>
      <c r="AN46" s="162">
        <v>301404996.528</v>
      </c>
      <c r="AO46" s="162">
        <v>259589781.282</v>
      </c>
    </row>
    <row r="47" spans="1:41" s="3" customFormat="1" ht="18">
      <c r="A47" s="157" t="s">
        <v>10</v>
      </c>
      <c r="M47" s="44"/>
      <c r="N47" s="44"/>
      <c r="AL47" s="161">
        <f>AL48+AL49</f>
        <v>4608398.802</v>
      </c>
      <c r="AM47" s="161">
        <f>AM48+AM49</f>
        <v>4357587.937</v>
      </c>
      <c r="AN47" s="161">
        <f>AN48+AN49</f>
        <v>5364981.458000001</v>
      </c>
      <c r="AO47" s="161">
        <f>AO48+AO49</f>
        <v>6201677.754000001</v>
      </c>
    </row>
    <row r="48" spans="1:41" s="3" customFormat="1" ht="18">
      <c r="A48" s="158" t="s">
        <v>11</v>
      </c>
      <c r="M48" s="44"/>
      <c r="N48" s="44"/>
      <c r="AL48" s="162">
        <v>238383.101</v>
      </c>
      <c r="AM48" s="162">
        <v>453030.371</v>
      </c>
      <c r="AN48" s="162">
        <v>508149.781</v>
      </c>
      <c r="AO48" s="162">
        <v>688747.649</v>
      </c>
    </row>
    <row r="49" spans="1:41" s="3" customFormat="1" ht="18">
      <c r="A49" s="158" t="s">
        <v>12</v>
      </c>
      <c r="M49" s="44"/>
      <c r="N49" s="44"/>
      <c r="AL49" s="162">
        <f>AL50+AL51</f>
        <v>4370015.701</v>
      </c>
      <c r="AM49" s="162">
        <f>AM50+AM51</f>
        <v>3904557.566</v>
      </c>
      <c r="AN49" s="162">
        <f>AN50+AN51</f>
        <v>4856831.677</v>
      </c>
      <c r="AO49" s="162">
        <f>AO50+AO51</f>
        <v>5512930.105</v>
      </c>
    </row>
    <row r="50" spans="1:41" s="3" customFormat="1" ht="18">
      <c r="A50" s="158" t="s">
        <v>13</v>
      </c>
      <c r="M50" s="44"/>
      <c r="N50" s="44"/>
      <c r="AL50" s="162">
        <v>41938.74</v>
      </c>
      <c r="AM50" s="164">
        <v>0</v>
      </c>
      <c r="AN50" s="164">
        <v>0</v>
      </c>
      <c r="AO50" s="164">
        <v>0</v>
      </c>
    </row>
    <row r="51" spans="1:41" s="3" customFormat="1" ht="18">
      <c r="A51" s="158" t="s">
        <v>14</v>
      </c>
      <c r="M51" s="44"/>
      <c r="N51" s="44"/>
      <c r="AL51" s="162">
        <v>4328076.961</v>
      </c>
      <c r="AM51" s="162">
        <v>3904557.566</v>
      </c>
      <c r="AN51" s="162">
        <v>4856831.677</v>
      </c>
      <c r="AO51" s="162">
        <v>5512930.105</v>
      </c>
    </row>
    <row r="52" spans="1:41" s="3" customFormat="1" ht="18">
      <c r="A52" s="157" t="s">
        <v>15</v>
      </c>
      <c r="M52" s="44"/>
      <c r="N52" s="44"/>
      <c r="AL52" s="161">
        <f>AL53+AL54</f>
        <v>1054815.978</v>
      </c>
      <c r="AM52" s="161">
        <f>AM53+AM54</f>
        <v>600122.2960000001</v>
      </c>
      <c r="AN52" s="161">
        <f>AN53+AN54</f>
        <v>2647728.532</v>
      </c>
      <c r="AO52" s="161">
        <f>AO53+AO54</f>
        <v>1583234.507</v>
      </c>
    </row>
    <row r="53" spans="1:41" s="3" customFormat="1" ht="18">
      <c r="A53" s="158" t="s">
        <v>16</v>
      </c>
      <c r="M53" s="44"/>
      <c r="N53" s="44"/>
      <c r="AL53" s="162">
        <v>359062.724</v>
      </c>
      <c r="AM53" s="162">
        <v>283098.553</v>
      </c>
      <c r="AN53" s="162">
        <v>2346574.558</v>
      </c>
      <c r="AO53" s="162">
        <v>1341014.354</v>
      </c>
    </row>
    <row r="54" spans="1:41" s="3" customFormat="1" ht="18">
      <c r="A54" s="158" t="s">
        <v>17</v>
      </c>
      <c r="M54" s="44"/>
      <c r="N54" s="44"/>
      <c r="AL54" s="162">
        <v>695753.254</v>
      </c>
      <c r="AM54" s="162">
        <v>317023.743</v>
      </c>
      <c r="AN54" s="162">
        <v>301153.974</v>
      </c>
      <c r="AO54" s="162">
        <v>242220.153</v>
      </c>
    </row>
    <row r="55" spans="1:41" s="3" customFormat="1" ht="18">
      <c r="A55" s="157" t="s">
        <v>18</v>
      </c>
      <c r="M55" s="44"/>
      <c r="N55" s="44"/>
      <c r="AL55" s="161">
        <f>AL56+AL57+AL60</f>
        <v>934694.877</v>
      </c>
      <c r="AM55" s="161">
        <f>AM56+AM57+AM60</f>
        <v>482579.406</v>
      </c>
      <c r="AN55" s="161">
        <f>AN56+AN57+AN60</f>
        <v>918990.353</v>
      </c>
      <c r="AO55" s="161">
        <f>AO56+AO57+AO60</f>
        <v>733976.719</v>
      </c>
    </row>
    <row r="56" spans="1:41" s="3" customFormat="1" ht="18">
      <c r="A56" s="158" t="s">
        <v>19</v>
      </c>
      <c r="M56" s="44"/>
      <c r="N56" s="44"/>
      <c r="AL56" s="162">
        <v>13156.973</v>
      </c>
      <c r="AM56" s="162">
        <v>17551.847</v>
      </c>
      <c r="AN56" s="162">
        <v>243860.222</v>
      </c>
      <c r="AO56" s="162">
        <v>148240.005</v>
      </c>
    </row>
    <row r="57" spans="1:41" s="3" customFormat="1" ht="18">
      <c r="A57" s="158" t="s">
        <v>20</v>
      </c>
      <c r="M57" s="44"/>
      <c r="N57" s="44"/>
      <c r="AL57" s="162">
        <f>AL58+AL59</f>
        <v>351639.13</v>
      </c>
      <c r="AM57" s="162">
        <f>AM58+AM59</f>
        <v>77119.82</v>
      </c>
      <c r="AN57" s="162">
        <f>AN58+AN59</f>
        <v>107471.589</v>
      </c>
      <c r="AO57" s="162">
        <f>AO58+AO59</f>
        <v>134142.541</v>
      </c>
    </row>
    <row r="58" spans="1:41" s="3" customFormat="1" ht="18">
      <c r="A58" s="158" t="s">
        <v>21</v>
      </c>
      <c r="M58" s="44"/>
      <c r="N58" s="44"/>
      <c r="AL58" s="162">
        <v>78704.297</v>
      </c>
      <c r="AM58" s="162">
        <v>77119.82</v>
      </c>
      <c r="AN58" s="162">
        <v>107471.589</v>
      </c>
      <c r="AO58" s="162">
        <v>104882.392</v>
      </c>
    </row>
    <row r="59" spans="1:41" s="3" customFormat="1" ht="18">
      <c r="A59" s="158" t="s">
        <v>22</v>
      </c>
      <c r="M59" s="44"/>
      <c r="N59" s="44"/>
      <c r="AL59" s="162">
        <v>272934.833</v>
      </c>
      <c r="AM59" s="164">
        <v>0</v>
      </c>
      <c r="AN59" s="164">
        <v>0</v>
      </c>
      <c r="AO59" s="162">
        <v>29260.149</v>
      </c>
    </row>
    <row r="60" spans="1:41" s="3" customFormat="1" ht="18">
      <c r="A60" s="158" t="s">
        <v>23</v>
      </c>
      <c r="M60" s="44"/>
      <c r="N60" s="44"/>
      <c r="AL60" s="162">
        <v>569898.774</v>
      </c>
      <c r="AM60" s="162">
        <v>387907.739</v>
      </c>
      <c r="AN60" s="162">
        <v>567658.542</v>
      </c>
      <c r="AO60" s="162">
        <v>451594.173</v>
      </c>
    </row>
    <row r="61" spans="1:41" s="3" customFormat="1" ht="18">
      <c r="A61" s="157" t="s">
        <v>24</v>
      </c>
      <c r="M61" s="44"/>
      <c r="N61" s="44"/>
      <c r="AL61" s="161">
        <f>AL62+AL63+AL64</f>
        <v>7167100.422</v>
      </c>
      <c r="AM61" s="161">
        <f>AM62+AM63+AM64</f>
        <v>7291591.034</v>
      </c>
      <c r="AN61" s="161">
        <f>AN62+AN63+AN64</f>
        <v>8740034.412</v>
      </c>
      <c r="AO61" s="161">
        <f>AO62+AO63+AO64</f>
        <v>7403750.298</v>
      </c>
    </row>
    <row r="62" spans="1:41" s="3" customFormat="1" ht="18">
      <c r="A62" s="158" t="s">
        <v>25</v>
      </c>
      <c r="M62" s="44"/>
      <c r="N62" s="44"/>
      <c r="AL62" s="162">
        <v>1076017.488</v>
      </c>
      <c r="AM62" s="162">
        <v>1476971.04</v>
      </c>
      <c r="AN62" s="162">
        <v>2107292.988</v>
      </c>
      <c r="AO62" s="162">
        <v>1826108.135</v>
      </c>
    </row>
    <row r="63" spans="1:41" s="3" customFormat="1" ht="18">
      <c r="A63" s="158" t="s">
        <v>26</v>
      </c>
      <c r="M63" s="44"/>
      <c r="N63" s="44"/>
      <c r="AL63" s="162">
        <v>939418.133</v>
      </c>
      <c r="AM63" s="162">
        <v>1415309.048</v>
      </c>
      <c r="AN63" s="162">
        <v>2555926.722</v>
      </c>
      <c r="AO63" s="162">
        <v>1780921.01</v>
      </c>
    </row>
    <row r="64" spans="1:41" s="3" customFormat="1" ht="18">
      <c r="A64" s="158" t="s">
        <v>27</v>
      </c>
      <c r="M64" s="44"/>
      <c r="N64" s="44"/>
      <c r="AL64" s="162">
        <v>5151664.801</v>
      </c>
      <c r="AM64" s="162">
        <v>4399310.946</v>
      </c>
      <c r="AN64" s="162">
        <v>4076814.702</v>
      </c>
      <c r="AO64" s="162">
        <v>3796721.153</v>
      </c>
    </row>
    <row r="65" spans="1:41" s="3" customFormat="1" ht="18">
      <c r="A65" s="157" t="s">
        <v>28</v>
      </c>
      <c r="M65" s="44"/>
      <c r="N65" s="44"/>
      <c r="AL65" s="161">
        <f>AL66-SUM(AL38+AL44+AL47+AL52+AL55+AL61)</f>
        <v>47196.93100005388</v>
      </c>
      <c r="AM65" s="161">
        <f>AM66-SUM(AM38+AM44+AM47+AM52+AM55+AM61)</f>
        <v>102868.76099997759</v>
      </c>
      <c r="AN65" s="161">
        <f>AN66-SUM(AN38+AN44+AN47+AN52+AN55+AN61)</f>
        <v>57412.980999946594</v>
      </c>
      <c r="AO65" s="161">
        <f>AO66-SUM(AO38+AO44+AO47+AO52+AO55+AO61)</f>
        <v>69733.63299995661</v>
      </c>
    </row>
    <row r="66" spans="1:41" ht="20.25">
      <c r="A66" s="159" t="s">
        <v>34</v>
      </c>
      <c r="AL66" s="163">
        <v>282896684.795</v>
      </c>
      <c r="AM66" s="163">
        <v>340818749.455</v>
      </c>
      <c r="AN66" s="163">
        <v>461807532.334</v>
      </c>
      <c r="AO66" s="163">
        <v>444656819.876</v>
      </c>
    </row>
  </sheetData>
  <sheetProtection/>
  <printOptions/>
  <pageMargins left="0.7" right="0.7" top="0.75" bottom="0.75" header="0.3" footer="0.3"/>
  <pageSetup firstPageNumber="2" useFirstPageNumber="1" horizontalDpi="1200" verticalDpi="1200" orientation="landscape" scale="41" r:id="rId1"/>
  <headerFooter>
    <oddFooter>&amp;C&amp;16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66"/>
  <sheetViews>
    <sheetView view="pageLayout" zoomScale="73" zoomScaleNormal="86" zoomScaleSheetLayoutView="106" zoomScalePageLayoutView="73" workbookViewId="0" topLeftCell="A34">
      <selection activeCell="AR50" sqref="AR50"/>
    </sheetView>
  </sheetViews>
  <sheetFormatPr defaultColWidth="9.140625" defaultRowHeight="15"/>
  <cols>
    <col min="1" max="1" width="59.7109375" style="4" customWidth="1"/>
    <col min="2" max="2" width="20.140625" style="4" hidden="1" customWidth="1"/>
    <col min="3" max="12" width="21.28125" style="4" hidden="1" customWidth="1"/>
    <col min="13" max="13" width="19.8515625" style="4" hidden="1" customWidth="1"/>
    <col min="14" max="14" width="16.140625" style="4" hidden="1" customWidth="1"/>
    <col min="15" max="21" width="21.28125" style="4" hidden="1" customWidth="1"/>
    <col min="22" max="22" width="20.140625" style="4" hidden="1" customWidth="1"/>
    <col min="23" max="24" width="21.28125" style="4" hidden="1" customWidth="1"/>
    <col min="25" max="25" width="20.140625" style="4" hidden="1" customWidth="1"/>
    <col min="26" max="37" width="21.28125" style="4" hidden="1" customWidth="1"/>
    <col min="38" max="46" width="20.140625" style="4" bestFit="1" customWidth="1"/>
    <col min="47" max="47" width="20.140625" style="4" customWidth="1"/>
    <col min="48" max="49" width="20.140625" style="4" bestFit="1" customWidth="1"/>
    <col min="50" max="50" width="19.57421875" style="4" bestFit="1" customWidth="1"/>
    <col min="51" max="52" width="19.421875" style="4" bestFit="1" customWidth="1"/>
    <col min="53" max="53" width="19.28125" style="4" bestFit="1" customWidth="1"/>
    <col min="54" max="16384" width="9.140625" style="4" customWidth="1"/>
  </cols>
  <sheetData>
    <row r="1" spans="1:15" ht="20.25" customHeight="1">
      <c r="A1" s="31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38" s="12" customFormat="1" ht="15.75" customHeight="1">
      <c r="A2" s="32"/>
      <c r="B2" s="33">
        <v>2017</v>
      </c>
      <c r="C2" s="32"/>
      <c r="D2" s="32"/>
      <c r="E2" s="32"/>
      <c r="F2" s="32"/>
      <c r="G2" s="32"/>
      <c r="H2" s="33"/>
      <c r="I2" s="33"/>
      <c r="J2" s="33"/>
      <c r="K2" s="33"/>
      <c r="L2" s="33"/>
      <c r="M2" s="33"/>
      <c r="N2" s="33">
        <v>2018</v>
      </c>
      <c r="O2" s="34"/>
      <c r="Z2" s="15">
        <v>2019</v>
      </c>
      <c r="AL2" s="15"/>
    </row>
    <row r="3" spans="1:49" ht="20.25">
      <c r="A3" s="147" t="s">
        <v>0</v>
      </c>
      <c r="B3" s="50" t="s">
        <v>29</v>
      </c>
      <c r="C3" s="50" t="s">
        <v>30</v>
      </c>
      <c r="D3" s="50" t="s">
        <v>31</v>
      </c>
      <c r="E3" s="50" t="s">
        <v>35</v>
      </c>
      <c r="F3" s="50" t="s">
        <v>37</v>
      </c>
      <c r="G3" s="50" t="s">
        <v>38</v>
      </c>
      <c r="H3" s="50" t="s">
        <v>40</v>
      </c>
      <c r="I3" s="50" t="s">
        <v>41</v>
      </c>
      <c r="J3" s="50" t="s">
        <v>43</v>
      </c>
      <c r="K3" s="50" t="s">
        <v>44</v>
      </c>
      <c r="L3" s="50" t="s">
        <v>46</v>
      </c>
      <c r="M3" s="50" t="s">
        <v>50</v>
      </c>
      <c r="N3" s="51" t="s">
        <v>29</v>
      </c>
      <c r="O3" s="50" t="s">
        <v>30</v>
      </c>
      <c r="P3" s="50" t="s">
        <v>31</v>
      </c>
      <c r="Q3" s="50" t="s">
        <v>35</v>
      </c>
      <c r="R3" s="50" t="s">
        <v>37</v>
      </c>
      <c r="S3" s="50" t="s">
        <v>38</v>
      </c>
      <c r="T3" s="50" t="s">
        <v>40</v>
      </c>
      <c r="U3" s="50" t="s">
        <v>41</v>
      </c>
      <c r="V3" s="50" t="s">
        <v>43</v>
      </c>
      <c r="W3" s="50" t="s">
        <v>44</v>
      </c>
      <c r="X3" s="50" t="s">
        <v>46</v>
      </c>
      <c r="Y3" s="50" t="s">
        <v>47</v>
      </c>
      <c r="Z3" s="50" t="s">
        <v>29</v>
      </c>
      <c r="AA3" s="50" t="s">
        <v>30</v>
      </c>
      <c r="AB3" s="50" t="s">
        <v>31</v>
      </c>
      <c r="AC3" s="50" t="s">
        <v>35</v>
      </c>
      <c r="AD3" s="50" t="s">
        <v>37</v>
      </c>
      <c r="AE3" s="50" t="s">
        <v>38</v>
      </c>
      <c r="AF3" s="50" t="s">
        <v>40</v>
      </c>
      <c r="AG3" s="50" t="s">
        <v>41</v>
      </c>
      <c r="AH3" s="50" t="s">
        <v>43</v>
      </c>
      <c r="AI3" s="50" t="s">
        <v>44</v>
      </c>
      <c r="AJ3" s="50" t="s">
        <v>46</v>
      </c>
      <c r="AK3" s="151" t="s">
        <v>47</v>
      </c>
      <c r="AL3" s="152" t="s">
        <v>29</v>
      </c>
      <c r="AM3" s="152" t="s">
        <v>30</v>
      </c>
      <c r="AN3" s="152" t="s">
        <v>31</v>
      </c>
      <c r="AO3" s="152" t="s">
        <v>35</v>
      </c>
      <c r="AP3" s="152" t="s">
        <v>37</v>
      </c>
      <c r="AQ3" s="152" t="s">
        <v>38</v>
      </c>
      <c r="AR3" s="152" t="s">
        <v>40</v>
      </c>
      <c r="AS3" s="152" t="s">
        <v>41</v>
      </c>
      <c r="AT3" s="152" t="s">
        <v>43</v>
      </c>
      <c r="AU3" s="152" t="s">
        <v>44</v>
      </c>
      <c r="AV3" s="152" t="s">
        <v>46</v>
      </c>
      <c r="AW3" s="152" t="s">
        <v>47</v>
      </c>
    </row>
    <row r="4" spans="1:49" s="40" customFormat="1" ht="17.25">
      <c r="A4" s="148" t="s">
        <v>1</v>
      </c>
      <c r="B4" s="45">
        <f>B5+B8+B9</f>
        <v>55443254.97</v>
      </c>
      <c r="C4" s="45">
        <f aca="true" t="shared" si="0" ref="C4:AW4">C5+C8+C9</f>
        <v>50998421.17</v>
      </c>
      <c r="D4" s="45">
        <f t="shared" si="0"/>
        <v>53086639.92</v>
      </c>
      <c r="E4" s="45">
        <f t="shared" si="0"/>
        <v>47546284.31</v>
      </c>
      <c r="F4" s="45">
        <f t="shared" si="0"/>
        <v>49626277.42</v>
      </c>
      <c r="G4" s="45">
        <f t="shared" si="0"/>
        <v>41147981.56</v>
      </c>
      <c r="H4" s="45">
        <f t="shared" si="0"/>
        <v>49260504.099999994</v>
      </c>
      <c r="I4" s="45">
        <f t="shared" si="0"/>
        <v>49126211.84</v>
      </c>
      <c r="J4" s="45">
        <f t="shared" si="0"/>
        <v>45342103.760000005</v>
      </c>
      <c r="K4" s="45">
        <f t="shared" si="0"/>
        <v>46609601.75</v>
      </c>
      <c r="L4" s="45">
        <f t="shared" si="0"/>
        <v>39660814.53</v>
      </c>
      <c r="M4" s="45">
        <f t="shared" si="0"/>
        <v>0</v>
      </c>
      <c r="N4" s="45">
        <f t="shared" si="0"/>
        <v>0</v>
      </c>
      <c r="O4" s="45">
        <f t="shared" si="0"/>
        <v>64445086.75</v>
      </c>
      <c r="P4" s="45">
        <f t="shared" si="0"/>
        <v>60657494.83</v>
      </c>
      <c r="Q4" s="45">
        <f t="shared" si="0"/>
        <v>55060658.06999999</v>
      </c>
      <c r="R4" s="45">
        <f t="shared" si="0"/>
        <v>59970507.739999995</v>
      </c>
      <c r="S4" s="45">
        <f t="shared" si="0"/>
        <v>51744760.06</v>
      </c>
      <c r="T4" s="45">
        <f t="shared" si="0"/>
        <v>54503981.370000005</v>
      </c>
      <c r="U4" s="45">
        <f t="shared" si="0"/>
        <v>54476389.94</v>
      </c>
      <c r="V4" s="45">
        <f t="shared" si="0"/>
        <v>53339519.78</v>
      </c>
      <c r="W4" s="45">
        <f t="shared" si="0"/>
        <v>57185337.06</v>
      </c>
      <c r="X4" s="45">
        <f t="shared" si="0"/>
        <v>46153929.70999999</v>
      </c>
      <c r="Y4" s="45">
        <f t="shared" si="0"/>
        <v>57640162.92</v>
      </c>
      <c r="Z4" s="45">
        <f t="shared" si="0"/>
        <v>23923998.57</v>
      </c>
      <c r="AA4" s="45">
        <f t="shared" si="0"/>
        <v>25648081.96</v>
      </c>
      <c r="AB4" s="45">
        <f t="shared" si="0"/>
        <v>14707606.442000002</v>
      </c>
      <c r="AC4" s="45">
        <f t="shared" si="0"/>
        <v>22107487.228</v>
      </c>
      <c r="AD4" s="45">
        <f t="shared" si="0"/>
        <v>23373816.359</v>
      </c>
      <c r="AE4" s="45">
        <f t="shared" si="0"/>
        <v>28014026.922</v>
      </c>
      <c r="AF4" s="45">
        <f t="shared" si="0"/>
        <v>24664615.459</v>
      </c>
      <c r="AG4" s="45">
        <f t="shared" si="0"/>
        <v>25855392.527999997</v>
      </c>
      <c r="AH4" s="45">
        <f t="shared" si="0"/>
        <v>29394700.248999998</v>
      </c>
      <c r="AI4" s="45">
        <f t="shared" si="0"/>
        <v>25649327.668</v>
      </c>
      <c r="AJ4" s="45">
        <f t="shared" si="0"/>
        <v>22645391.387</v>
      </c>
      <c r="AK4" s="45">
        <f t="shared" si="0"/>
        <v>30741224.839</v>
      </c>
      <c r="AL4" s="153">
        <f t="shared" si="0"/>
        <v>36427662.171</v>
      </c>
      <c r="AM4" s="153">
        <f t="shared" si="0"/>
        <v>41928602.839</v>
      </c>
      <c r="AN4" s="153">
        <f t="shared" si="0"/>
        <v>37288158.022</v>
      </c>
      <c r="AO4" s="153">
        <f t="shared" si="0"/>
        <v>36148099.369</v>
      </c>
      <c r="AP4" s="153">
        <f t="shared" si="0"/>
        <v>46849297.259</v>
      </c>
      <c r="AQ4" s="153">
        <f t="shared" si="0"/>
        <v>36544322.991</v>
      </c>
      <c r="AR4" s="153">
        <f t="shared" si="0"/>
        <v>46494768.644</v>
      </c>
      <c r="AS4" s="153">
        <f t="shared" si="0"/>
        <v>60621518.208</v>
      </c>
      <c r="AT4" s="153">
        <f t="shared" si="0"/>
        <v>53159850.349999994</v>
      </c>
      <c r="AU4" s="153">
        <f t="shared" si="0"/>
        <v>66753471.06</v>
      </c>
      <c r="AV4" s="153">
        <f t="shared" si="0"/>
        <v>67605632.987</v>
      </c>
      <c r="AW4" s="153">
        <f t="shared" si="0"/>
        <v>61264858.682</v>
      </c>
    </row>
    <row r="5" spans="1:49" s="3" customFormat="1" ht="18">
      <c r="A5" s="149" t="s">
        <v>2</v>
      </c>
      <c r="B5" s="47">
        <f>B6+B7</f>
        <v>12790269.75</v>
      </c>
      <c r="C5" s="47">
        <f aca="true" t="shared" si="1" ref="C5:AW5">C6+C7</f>
        <v>16294363.41</v>
      </c>
      <c r="D5" s="47">
        <f t="shared" si="1"/>
        <v>19131307.13</v>
      </c>
      <c r="E5" s="47">
        <f t="shared" si="1"/>
        <v>10840735.78</v>
      </c>
      <c r="F5" s="47">
        <f t="shared" si="1"/>
        <v>8728707.24</v>
      </c>
      <c r="G5" s="47">
        <f t="shared" si="1"/>
        <v>8917764.49</v>
      </c>
      <c r="H5" s="47">
        <f t="shared" si="1"/>
        <v>7788290.49</v>
      </c>
      <c r="I5" s="47">
        <f t="shared" si="1"/>
        <v>8564083.57</v>
      </c>
      <c r="J5" s="47">
        <f t="shared" si="1"/>
        <v>8035203.6</v>
      </c>
      <c r="K5" s="47">
        <f t="shared" si="1"/>
        <v>7902496.21</v>
      </c>
      <c r="L5" s="47">
        <f t="shared" si="1"/>
        <v>6156157.9</v>
      </c>
      <c r="M5" s="45">
        <f>M6+M9+M10</f>
        <v>0</v>
      </c>
      <c r="N5" s="45">
        <f>N6+N9+N10</f>
        <v>0</v>
      </c>
      <c r="O5" s="47">
        <f t="shared" si="1"/>
        <v>15330069.62</v>
      </c>
      <c r="P5" s="47">
        <f t="shared" si="1"/>
        <v>15438984.67</v>
      </c>
      <c r="Q5" s="47">
        <f t="shared" si="1"/>
        <v>10013450.9</v>
      </c>
      <c r="R5" s="47">
        <f t="shared" si="1"/>
        <v>11878723.62</v>
      </c>
      <c r="S5" s="47">
        <f t="shared" si="1"/>
        <v>9161434.19</v>
      </c>
      <c r="T5" s="47">
        <f t="shared" si="1"/>
        <v>12572326.47</v>
      </c>
      <c r="U5" s="47">
        <f t="shared" si="1"/>
        <v>11728940.82</v>
      </c>
      <c r="V5" s="47">
        <f t="shared" si="1"/>
        <v>17523768.32</v>
      </c>
      <c r="W5" s="47">
        <f t="shared" si="1"/>
        <v>15135897.73</v>
      </c>
      <c r="X5" s="47">
        <f t="shared" si="1"/>
        <v>12994256.89</v>
      </c>
      <c r="Y5" s="47">
        <f t="shared" si="1"/>
        <v>12018355.020000001</v>
      </c>
      <c r="Z5" s="47">
        <f t="shared" si="1"/>
        <v>9002200.36</v>
      </c>
      <c r="AA5" s="47">
        <f t="shared" si="1"/>
        <v>4911215.48</v>
      </c>
      <c r="AB5" s="47">
        <f t="shared" si="1"/>
        <v>3695475.634</v>
      </c>
      <c r="AC5" s="47">
        <f t="shared" si="1"/>
        <v>2849072.469</v>
      </c>
      <c r="AD5" s="47">
        <f t="shared" si="1"/>
        <v>7640122.742</v>
      </c>
      <c r="AE5" s="47">
        <f t="shared" si="1"/>
        <v>4692957.59</v>
      </c>
      <c r="AF5" s="47">
        <f t="shared" si="1"/>
        <v>10733411.235</v>
      </c>
      <c r="AG5" s="47">
        <f t="shared" si="1"/>
        <v>9732979.92</v>
      </c>
      <c r="AH5" s="47">
        <f t="shared" si="1"/>
        <v>9683879.263</v>
      </c>
      <c r="AI5" s="47">
        <f t="shared" si="1"/>
        <v>4591909.562</v>
      </c>
      <c r="AJ5" s="47">
        <f t="shared" si="1"/>
        <v>4369151.021</v>
      </c>
      <c r="AK5" s="47">
        <f t="shared" si="1"/>
        <v>5398402.534</v>
      </c>
      <c r="AL5" s="154">
        <f t="shared" si="1"/>
        <v>10408077.152</v>
      </c>
      <c r="AM5" s="154">
        <f t="shared" si="1"/>
        <v>7205963.603</v>
      </c>
      <c r="AN5" s="154">
        <f t="shared" si="1"/>
        <v>11882853.698</v>
      </c>
      <c r="AO5" s="154">
        <f t="shared" si="1"/>
        <v>9821565.098000001</v>
      </c>
      <c r="AP5" s="154">
        <f t="shared" si="1"/>
        <v>12205296.19</v>
      </c>
      <c r="AQ5" s="154">
        <f t="shared" si="1"/>
        <v>5697603.917</v>
      </c>
      <c r="AR5" s="154">
        <f t="shared" si="1"/>
        <v>17274639.202999998</v>
      </c>
      <c r="AS5" s="154">
        <f t="shared" si="1"/>
        <v>12735279.844</v>
      </c>
      <c r="AT5" s="154">
        <f t="shared" si="1"/>
        <v>9921186.142</v>
      </c>
      <c r="AU5" s="154">
        <f t="shared" si="1"/>
        <v>29358547.054</v>
      </c>
      <c r="AV5" s="154">
        <f t="shared" si="1"/>
        <v>23144157.299</v>
      </c>
      <c r="AW5" s="154">
        <f t="shared" si="1"/>
        <v>18015065.219</v>
      </c>
    </row>
    <row r="6" spans="1:49" s="3" customFormat="1" ht="18">
      <c r="A6" s="149" t="s">
        <v>3</v>
      </c>
      <c r="B6" s="47">
        <v>10436665.49</v>
      </c>
      <c r="C6" s="47">
        <v>12822701.16</v>
      </c>
      <c r="D6" s="47">
        <v>15967023.37</v>
      </c>
      <c r="E6" s="47">
        <v>7568107.14</v>
      </c>
      <c r="F6" s="47">
        <v>6574322.42</v>
      </c>
      <c r="G6" s="47">
        <v>7037661.72</v>
      </c>
      <c r="H6" s="47">
        <v>5410571.11</v>
      </c>
      <c r="I6" s="47">
        <v>6758350.66</v>
      </c>
      <c r="J6" s="47">
        <v>5300229.47</v>
      </c>
      <c r="K6" s="47">
        <v>6214423.05</v>
      </c>
      <c r="L6" s="47">
        <v>5135823.69</v>
      </c>
      <c r="M6" s="47">
        <v>0</v>
      </c>
      <c r="N6" s="47">
        <v>0</v>
      </c>
      <c r="O6" s="47">
        <v>13744198.76</v>
      </c>
      <c r="P6" s="47">
        <v>12472474.18</v>
      </c>
      <c r="Q6" s="47">
        <v>8089740.42</v>
      </c>
      <c r="R6" s="47">
        <v>9957012.1</v>
      </c>
      <c r="S6" s="47">
        <v>7402746.41</v>
      </c>
      <c r="T6" s="47">
        <v>11154535.06</v>
      </c>
      <c r="U6" s="47">
        <v>10037360.49</v>
      </c>
      <c r="V6" s="47">
        <v>16333015.79</v>
      </c>
      <c r="W6" s="47">
        <v>14022208.93</v>
      </c>
      <c r="X6" s="47">
        <v>12610580.51</v>
      </c>
      <c r="Y6" s="47">
        <v>11026197.3</v>
      </c>
      <c r="Z6" s="47">
        <v>8239376.38</v>
      </c>
      <c r="AA6" s="47">
        <v>4268287.9</v>
      </c>
      <c r="AB6" s="47">
        <v>2589290.157</v>
      </c>
      <c r="AC6" s="47">
        <v>1928353.353</v>
      </c>
      <c r="AD6" s="47">
        <v>7105377.409</v>
      </c>
      <c r="AE6" s="47">
        <v>3951515.706</v>
      </c>
      <c r="AF6" s="47">
        <v>10245191.484</v>
      </c>
      <c r="AG6" s="47">
        <v>8513005.684</v>
      </c>
      <c r="AH6" s="47">
        <v>9187593.89</v>
      </c>
      <c r="AI6" s="47">
        <v>3286580.025</v>
      </c>
      <c r="AJ6" s="47">
        <v>1808093.086</v>
      </c>
      <c r="AK6" s="47">
        <v>3881964.783</v>
      </c>
      <c r="AL6" s="154">
        <v>7640776.387</v>
      </c>
      <c r="AM6" s="154">
        <v>1178599.537</v>
      </c>
      <c r="AN6" s="154">
        <v>4462020.076</v>
      </c>
      <c r="AO6" s="154">
        <v>7698156.764</v>
      </c>
      <c r="AP6" s="154">
        <v>8611008.726</v>
      </c>
      <c r="AQ6" s="154">
        <v>4269288.139</v>
      </c>
      <c r="AR6" s="154">
        <v>15631470.518</v>
      </c>
      <c r="AS6" s="154">
        <v>10774663.114</v>
      </c>
      <c r="AT6" s="154">
        <v>9252700.603</v>
      </c>
      <c r="AU6" s="154">
        <v>27819240.377</v>
      </c>
      <c r="AV6" s="154">
        <v>21586603.531</v>
      </c>
      <c r="AW6" s="154">
        <v>15221356.871</v>
      </c>
    </row>
    <row r="7" spans="1:49" s="3" customFormat="1" ht="18">
      <c r="A7" s="149" t="s">
        <v>4</v>
      </c>
      <c r="B7" s="47">
        <v>2353604.26</v>
      </c>
      <c r="C7" s="47">
        <v>3471662.25</v>
      </c>
      <c r="D7" s="47">
        <v>3164283.76</v>
      </c>
      <c r="E7" s="47">
        <v>3272628.64</v>
      </c>
      <c r="F7" s="47">
        <v>2154384.82</v>
      </c>
      <c r="G7" s="47">
        <v>1880102.77</v>
      </c>
      <c r="H7" s="47">
        <v>2377719.38</v>
      </c>
      <c r="I7" s="47">
        <v>1805732.91</v>
      </c>
      <c r="J7" s="47">
        <v>2734974.13</v>
      </c>
      <c r="K7" s="47">
        <v>1688073.16</v>
      </c>
      <c r="L7" s="47">
        <v>1020334.21</v>
      </c>
      <c r="M7" s="47">
        <v>0</v>
      </c>
      <c r="N7" s="47">
        <v>0</v>
      </c>
      <c r="O7" s="47">
        <v>1585870.86</v>
      </c>
      <c r="P7" s="47">
        <v>2966510.49</v>
      </c>
      <c r="Q7" s="47">
        <v>1923710.48</v>
      </c>
      <c r="R7" s="47">
        <v>1921711.52</v>
      </c>
      <c r="S7" s="47">
        <v>1758687.78</v>
      </c>
      <c r="T7" s="47">
        <v>1417791.41</v>
      </c>
      <c r="U7" s="47">
        <v>1691580.33</v>
      </c>
      <c r="V7" s="47">
        <v>1190752.53</v>
      </c>
      <c r="W7" s="47">
        <v>1113688.8</v>
      </c>
      <c r="X7" s="47">
        <v>383676.38</v>
      </c>
      <c r="Y7" s="47">
        <v>992157.72</v>
      </c>
      <c r="Z7" s="47">
        <v>762823.98</v>
      </c>
      <c r="AA7" s="47">
        <v>642927.58</v>
      </c>
      <c r="AB7" s="47">
        <v>1106185.477</v>
      </c>
      <c r="AC7" s="47">
        <v>920719.116</v>
      </c>
      <c r="AD7" s="47">
        <v>534745.333</v>
      </c>
      <c r="AE7" s="47">
        <v>741441.884</v>
      </c>
      <c r="AF7" s="47">
        <v>488219.751</v>
      </c>
      <c r="AG7" s="47">
        <v>1219974.236</v>
      </c>
      <c r="AH7" s="47">
        <v>496285.373</v>
      </c>
      <c r="AI7" s="47">
        <v>1305329.537</v>
      </c>
      <c r="AJ7" s="47">
        <v>2561057.935</v>
      </c>
      <c r="AK7" s="47">
        <v>1516437.751</v>
      </c>
      <c r="AL7" s="154">
        <v>2767300.765</v>
      </c>
      <c r="AM7" s="154">
        <v>6027364.066</v>
      </c>
      <c r="AN7" s="154">
        <v>7420833.622</v>
      </c>
      <c r="AO7" s="154">
        <v>2123408.334</v>
      </c>
      <c r="AP7" s="154">
        <v>3594287.464</v>
      </c>
      <c r="AQ7" s="154">
        <v>1428315.778</v>
      </c>
      <c r="AR7" s="154">
        <v>1643168.685</v>
      </c>
      <c r="AS7" s="154">
        <v>1960616.73</v>
      </c>
      <c r="AT7" s="154">
        <v>668485.539</v>
      </c>
      <c r="AU7" s="154">
        <v>1539306.677</v>
      </c>
      <c r="AV7" s="154">
        <v>1557553.768</v>
      </c>
      <c r="AW7" s="154">
        <v>2793708.348</v>
      </c>
    </row>
    <row r="8" spans="1:49" s="3" customFormat="1" ht="18">
      <c r="A8" s="149" t="s">
        <v>5</v>
      </c>
      <c r="B8" s="47">
        <v>17589208.94</v>
      </c>
      <c r="C8" s="47">
        <v>15786621.11</v>
      </c>
      <c r="D8" s="47">
        <v>13005485.51</v>
      </c>
      <c r="E8" s="47">
        <v>15022875.98</v>
      </c>
      <c r="F8" s="47">
        <v>18568888.06</v>
      </c>
      <c r="G8" s="47">
        <v>14083327.31</v>
      </c>
      <c r="H8" s="47">
        <v>16115942.34</v>
      </c>
      <c r="I8" s="47">
        <v>15034942.46</v>
      </c>
      <c r="J8" s="47">
        <v>12364805.14</v>
      </c>
      <c r="K8" s="47">
        <v>15421196.15</v>
      </c>
      <c r="L8" s="47">
        <v>13661520.08</v>
      </c>
      <c r="M8" s="47">
        <v>0</v>
      </c>
      <c r="N8" s="47">
        <v>0</v>
      </c>
      <c r="O8" s="47">
        <v>16559910.7</v>
      </c>
      <c r="P8" s="47">
        <v>16552898.72</v>
      </c>
      <c r="Q8" s="47">
        <v>15562878.68</v>
      </c>
      <c r="R8" s="47">
        <v>20416114.42</v>
      </c>
      <c r="S8" s="47">
        <v>15279082.94</v>
      </c>
      <c r="T8" s="47">
        <v>20687309.05</v>
      </c>
      <c r="U8" s="47">
        <v>16640400.76</v>
      </c>
      <c r="V8" s="47">
        <v>12438266.52</v>
      </c>
      <c r="W8" s="47">
        <v>18005503.04</v>
      </c>
      <c r="X8" s="47">
        <v>10003407.69</v>
      </c>
      <c r="Y8" s="47">
        <v>23311783.65</v>
      </c>
      <c r="Z8" s="47">
        <v>7480589.75</v>
      </c>
      <c r="AA8" s="47">
        <v>10716677.31</v>
      </c>
      <c r="AB8" s="47">
        <v>5652880.801</v>
      </c>
      <c r="AC8" s="47">
        <v>12065815.41</v>
      </c>
      <c r="AD8" s="47">
        <v>7776624.848</v>
      </c>
      <c r="AE8" s="47">
        <v>16218630.618</v>
      </c>
      <c r="AF8" s="47">
        <v>8681909.683</v>
      </c>
      <c r="AG8" s="47">
        <v>7584577.159</v>
      </c>
      <c r="AH8" s="47">
        <v>7044245.529</v>
      </c>
      <c r="AI8" s="47">
        <v>10276163.562</v>
      </c>
      <c r="AJ8" s="47">
        <v>9138823.28</v>
      </c>
      <c r="AK8" s="47">
        <v>13393645.497</v>
      </c>
      <c r="AL8" s="154">
        <v>12986587.998</v>
      </c>
      <c r="AM8" s="154">
        <v>24183108.977</v>
      </c>
      <c r="AN8" s="154">
        <v>16887161.875</v>
      </c>
      <c r="AO8" s="154">
        <v>18499075.753</v>
      </c>
      <c r="AP8" s="154">
        <v>19396719.359</v>
      </c>
      <c r="AQ8" s="154">
        <v>18262333.214</v>
      </c>
      <c r="AR8" s="154">
        <v>21308452.54</v>
      </c>
      <c r="AS8" s="154">
        <v>29154318.389</v>
      </c>
      <c r="AT8" s="154">
        <v>24044541.239</v>
      </c>
      <c r="AU8" s="154">
        <v>21487487.969</v>
      </c>
      <c r="AV8" s="154">
        <v>25221016.864</v>
      </c>
      <c r="AW8" s="154">
        <v>24745076.435</v>
      </c>
    </row>
    <row r="9" spans="1:49" s="3" customFormat="1" ht="18">
      <c r="A9" s="149" t="s">
        <v>6</v>
      </c>
      <c r="B9" s="47">
        <v>25063776.28</v>
      </c>
      <c r="C9" s="47">
        <v>18917436.65</v>
      </c>
      <c r="D9" s="47">
        <v>20949847.28</v>
      </c>
      <c r="E9" s="47">
        <v>21682672.55</v>
      </c>
      <c r="F9" s="47">
        <v>22328682.12</v>
      </c>
      <c r="G9" s="47">
        <v>18146889.76</v>
      </c>
      <c r="H9" s="47">
        <v>25356271.27</v>
      </c>
      <c r="I9" s="47">
        <v>25527185.81</v>
      </c>
      <c r="J9" s="47">
        <v>24942095.02</v>
      </c>
      <c r="K9" s="47">
        <v>23285909.39</v>
      </c>
      <c r="L9" s="47">
        <v>19843136.55</v>
      </c>
      <c r="M9" s="47">
        <v>0</v>
      </c>
      <c r="N9" s="47">
        <v>0</v>
      </c>
      <c r="O9" s="47">
        <v>32555106.43</v>
      </c>
      <c r="P9" s="47">
        <v>28665611.44</v>
      </c>
      <c r="Q9" s="47">
        <v>29484328.49</v>
      </c>
      <c r="R9" s="47">
        <v>27675669.7</v>
      </c>
      <c r="S9" s="47">
        <v>27304242.93</v>
      </c>
      <c r="T9" s="47">
        <v>21244345.85</v>
      </c>
      <c r="U9" s="47">
        <v>26107048.36</v>
      </c>
      <c r="V9" s="47">
        <v>23377484.94</v>
      </c>
      <c r="W9" s="47">
        <v>24043936.29</v>
      </c>
      <c r="X9" s="47">
        <v>23156265.13</v>
      </c>
      <c r="Y9" s="47">
        <v>22310024.25</v>
      </c>
      <c r="Z9" s="47">
        <v>7441208.46</v>
      </c>
      <c r="AA9" s="47">
        <v>10020189.17</v>
      </c>
      <c r="AB9" s="47">
        <v>5359250.007</v>
      </c>
      <c r="AC9" s="47">
        <v>7192599.349</v>
      </c>
      <c r="AD9" s="47">
        <v>7957068.769</v>
      </c>
      <c r="AE9" s="47">
        <v>7102438.714</v>
      </c>
      <c r="AF9" s="47">
        <v>5249294.541</v>
      </c>
      <c r="AG9" s="47">
        <v>8537835.449</v>
      </c>
      <c r="AH9" s="47">
        <v>12666575.457</v>
      </c>
      <c r="AI9" s="47">
        <v>10781254.544</v>
      </c>
      <c r="AJ9" s="47">
        <v>9137417.086</v>
      </c>
      <c r="AK9" s="47">
        <v>11949176.808</v>
      </c>
      <c r="AL9" s="154">
        <v>13032997.021</v>
      </c>
      <c r="AM9" s="154">
        <v>10539530.259</v>
      </c>
      <c r="AN9" s="154">
        <v>8518142.449</v>
      </c>
      <c r="AO9" s="154">
        <v>7827458.518</v>
      </c>
      <c r="AP9" s="154">
        <v>15247281.71</v>
      </c>
      <c r="AQ9" s="154">
        <v>12584385.86</v>
      </c>
      <c r="AR9" s="154">
        <v>7911676.901</v>
      </c>
      <c r="AS9" s="154">
        <v>18731919.975</v>
      </c>
      <c r="AT9" s="154">
        <v>19194122.969</v>
      </c>
      <c r="AU9" s="154">
        <v>15907436.037</v>
      </c>
      <c r="AV9" s="154">
        <v>19240458.824</v>
      </c>
      <c r="AW9" s="154">
        <v>18504717.028</v>
      </c>
    </row>
    <row r="10" spans="1:49" s="40" customFormat="1" ht="17.25">
      <c r="A10" s="148" t="s">
        <v>7</v>
      </c>
      <c r="B10" s="45">
        <f>B11+B12</f>
        <v>115219410.11</v>
      </c>
      <c r="C10" s="45">
        <f aca="true" t="shared" si="2" ref="C10:AW10">C11+C12</f>
        <v>115604955.8</v>
      </c>
      <c r="D10" s="45">
        <f t="shared" si="2"/>
        <v>136791549.15</v>
      </c>
      <c r="E10" s="45">
        <f t="shared" si="2"/>
        <v>115008405.42</v>
      </c>
      <c r="F10" s="45">
        <f t="shared" si="2"/>
        <v>128845459.24</v>
      </c>
      <c r="G10" s="45">
        <f t="shared" si="2"/>
        <v>130339695.57</v>
      </c>
      <c r="H10" s="45">
        <f t="shared" si="2"/>
        <v>132557723.82000001</v>
      </c>
      <c r="I10" s="45">
        <f t="shared" si="2"/>
        <v>132962050.44</v>
      </c>
      <c r="J10" s="45">
        <f t="shared" si="2"/>
        <v>127859426.83</v>
      </c>
      <c r="K10" s="45">
        <f t="shared" si="2"/>
        <v>126859980.42</v>
      </c>
      <c r="L10" s="45">
        <f t="shared" si="2"/>
        <v>147675949.44</v>
      </c>
      <c r="M10" s="45"/>
      <c r="N10" s="45"/>
      <c r="O10" s="45">
        <f t="shared" si="2"/>
        <v>181497696.82</v>
      </c>
      <c r="P10" s="45">
        <f t="shared" si="2"/>
        <v>184094082.84</v>
      </c>
      <c r="Q10" s="45">
        <f t="shared" si="2"/>
        <v>156184146.98</v>
      </c>
      <c r="R10" s="45">
        <f t="shared" si="2"/>
        <v>148202237.94</v>
      </c>
      <c r="S10" s="45">
        <f t="shared" si="2"/>
        <v>164520734.67</v>
      </c>
      <c r="T10" s="45">
        <f t="shared" si="2"/>
        <v>145567076.81</v>
      </c>
      <c r="U10" s="45">
        <f t="shared" si="2"/>
        <v>159364580.41</v>
      </c>
      <c r="V10" s="45">
        <f t="shared" si="2"/>
        <v>178641878.64</v>
      </c>
      <c r="W10" s="45">
        <f t="shared" si="2"/>
        <v>172610210.29999998</v>
      </c>
      <c r="X10" s="45">
        <f t="shared" si="2"/>
        <v>159940917.35999998</v>
      </c>
      <c r="Y10" s="45">
        <f t="shared" si="2"/>
        <v>145740278.32999998</v>
      </c>
      <c r="Z10" s="45">
        <f t="shared" si="2"/>
        <v>90322287.89</v>
      </c>
      <c r="AA10" s="45">
        <f t="shared" si="2"/>
        <v>105650126.41</v>
      </c>
      <c r="AB10" s="45">
        <f t="shared" si="2"/>
        <v>91827833.908</v>
      </c>
      <c r="AC10" s="45">
        <f t="shared" si="2"/>
        <v>110635701.86500001</v>
      </c>
      <c r="AD10" s="45">
        <f t="shared" si="2"/>
        <v>120584350.797</v>
      </c>
      <c r="AE10" s="45">
        <f t="shared" si="2"/>
        <v>115504341.087</v>
      </c>
      <c r="AF10" s="45">
        <f t="shared" si="2"/>
        <v>99673251.25799999</v>
      </c>
      <c r="AG10" s="45">
        <f t="shared" si="2"/>
        <v>113533316.72</v>
      </c>
      <c r="AH10" s="45">
        <f t="shared" si="2"/>
        <v>111492252.444</v>
      </c>
      <c r="AI10" s="45">
        <f t="shared" si="2"/>
        <v>127576072.04300001</v>
      </c>
      <c r="AJ10" s="45">
        <f t="shared" si="2"/>
        <v>134246185.222</v>
      </c>
      <c r="AK10" s="45">
        <f t="shared" si="2"/>
        <v>138133554.288</v>
      </c>
      <c r="AL10" s="153">
        <f t="shared" si="2"/>
        <v>114511510.729</v>
      </c>
      <c r="AM10" s="153">
        <f t="shared" si="2"/>
        <v>170010743.17499998</v>
      </c>
      <c r="AN10" s="153">
        <f t="shared" si="2"/>
        <v>163336267.389</v>
      </c>
      <c r="AO10" s="153">
        <f t="shared" si="2"/>
        <v>91423178.776</v>
      </c>
      <c r="AP10" s="153">
        <f t="shared" si="2"/>
        <v>137673575.632</v>
      </c>
      <c r="AQ10" s="153">
        <f t="shared" si="2"/>
        <v>134049341.383</v>
      </c>
      <c r="AR10" s="153">
        <f t="shared" si="2"/>
        <v>127139167.24700001</v>
      </c>
      <c r="AS10" s="153">
        <f t="shared" si="2"/>
        <v>140080700.744</v>
      </c>
      <c r="AT10" s="153">
        <f t="shared" si="2"/>
        <v>167057496.29000002</v>
      </c>
      <c r="AU10" s="153">
        <f t="shared" si="2"/>
        <v>167351610.79400003</v>
      </c>
      <c r="AV10" s="153">
        <f t="shared" si="2"/>
        <v>202049718.32500002</v>
      </c>
      <c r="AW10" s="153">
        <f t="shared" si="2"/>
        <v>200129999.237</v>
      </c>
    </row>
    <row r="11" spans="1:49" s="3" customFormat="1" ht="18">
      <c r="A11" s="149" t="s">
        <v>8</v>
      </c>
      <c r="B11" s="47">
        <v>22899475.88</v>
      </c>
      <c r="C11" s="47">
        <v>18263712.02</v>
      </c>
      <c r="D11" s="47">
        <v>25937419.88</v>
      </c>
      <c r="E11" s="47">
        <v>19673302.03</v>
      </c>
      <c r="F11" s="47">
        <v>22036303.36</v>
      </c>
      <c r="G11" s="47">
        <v>19068970.3</v>
      </c>
      <c r="H11" s="47">
        <v>21865906.48</v>
      </c>
      <c r="I11" s="47">
        <v>17908960.52</v>
      </c>
      <c r="J11" s="47">
        <v>15875125.85</v>
      </c>
      <c r="K11" s="47">
        <v>12446828.53</v>
      </c>
      <c r="L11" s="47">
        <v>12600327.67</v>
      </c>
      <c r="M11" s="47">
        <v>0</v>
      </c>
      <c r="N11" s="47">
        <v>0</v>
      </c>
      <c r="O11" s="47">
        <v>6528976.03</v>
      </c>
      <c r="P11" s="47">
        <v>9595911.34</v>
      </c>
      <c r="Q11" s="47">
        <v>6361736.23</v>
      </c>
      <c r="R11" s="47">
        <v>18826807.97</v>
      </c>
      <c r="S11" s="47">
        <v>27340639.19</v>
      </c>
      <c r="T11" s="47">
        <v>7070265.28</v>
      </c>
      <c r="U11" s="47">
        <v>14072185.29</v>
      </c>
      <c r="V11" s="47">
        <v>20500682.76</v>
      </c>
      <c r="W11" s="47">
        <v>13547266.07</v>
      </c>
      <c r="X11" s="47">
        <v>8325587.26</v>
      </c>
      <c r="Y11" s="47">
        <v>8320094.57</v>
      </c>
      <c r="Z11" s="47">
        <v>4420240.5</v>
      </c>
      <c r="AA11" s="47">
        <v>7124395.85</v>
      </c>
      <c r="AB11" s="47">
        <v>6047603.075</v>
      </c>
      <c r="AC11" s="47">
        <v>5571147.437</v>
      </c>
      <c r="AD11" s="47">
        <v>6009683.378</v>
      </c>
      <c r="AE11" s="47">
        <v>5798511.811</v>
      </c>
      <c r="AF11" s="47">
        <v>5712361.114</v>
      </c>
      <c r="AG11" s="47">
        <v>8643600.565</v>
      </c>
      <c r="AH11" s="47">
        <v>11784455.988</v>
      </c>
      <c r="AI11" s="47">
        <v>10211890.768</v>
      </c>
      <c r="AJ11" s="47">
        <v>12031561.543</v>
      </c>
      <c r="AK11" s="47">
        <v>18287091.003</v>
      </c>
      <c r="AL11" s="154">
        <v>27223715.459</v>
      </c>
      <c r="AM11" s="154">
        <v>63327376.671</v>
      </c>
      <c r="AN11" s="154">
        <v>58322821.892</v>
      </c>
      <c r="AO11" s="154">
        <v>36711283.102</v>
      </c>
      <c r="AP11" s="154">
        <v>46731217.39</v>
      </c>
      <c r="AQ11" s="154">
        <v>26051454.292</v>
      </c>
      <c r="AR11" s="154">
        <v>12411906.67</v>
      </c>
      <c r="AS11" s="154">
        <v>17498023.694</v>
      </c>
      <c r="AT11" s="154">
        <v>26549707.471</v>
      </c>
      <c r="AU11" s="154">
        <v>22496250.184</v>
      </c>
      <c r="AV11" s="154">
        <v>27148855.224</v>
      </c>
      <c r="AW11" s="154">
        <v>22821044.573</v>
      </c>
    </row>
    <row r="12" spans="1:49" s="3" customFormat="1" ht="18">
      <c r="A12" s="149" t="s">
        <v>9</v>
      </c>
      <c r="B12" s="47">
        <v>92319934.23</v>
      </c>
      <c r="C12" s="47">
        <v>97341243.78</v>
      </c>
      <c r="D12" s="47">
        <v>110854129.27</v>
      </c>
      <c r="E12" s="47">
        <v>95335103.39</v>
      </c>
      <c r="F12" s="47">
        <v>106809155.88</v>
      </c>
      <c r="G12" s="47">
        <v>111270725.27</v>
      </c>
      <c r="H12" s="47">
        <v>110691817.34</v>
      </c>
      <c r="I12" s="47">
        <v>115053089.92</v>
      </c>
      <c r="J12" s="47">
        <v>111984300.98</v>
      </c>
      <c r="K12" s="47">
        <v>114413151.89</v>
      </c>
      <c r="L12" s="47">
        <v>135075621.77</v>
      </c>
      <c r="M12" s="47">
        <v>0</v>
      </c>
      <c r="N12" s="47">
        <v>0</v>
      </c>
      <c r="O12" s="47">
        <v>174968720.79</v>
      </c>
      <c r="P12" s="47">
        <v>174498171.5</v>
      </c>
      <c r="Q12" s="47">
        <v>149822410.75</v>
      </c>
      <c r="R12" s="47">
        <v>129375429.97</v>
      </c>
      <c r="S12" s="47">
        <v>137180095.48</v>
      </c>
      <c r="T12" s="47">
        <v>138496811.53</v>
      </c>
      <c r="U12" s="47">
        <v>145292395.12</v>
      </c>
      <c r="V12" s="47">
        <v>158141195.88</v>
      </c>
      <c r="W12" s="47">
        <v>159062944.23</v>
      </c>
      <c r="X12" s="47">
        <v>151615330.1</v>
      </c>
      <c r="Y12" s="47">
        <v>137420183.76</v>
      </c>
      <c r="Z12" s="47">
        <v>85902047.39</v>
      </c>
      <c r="AA12" s="47">
        <v>98525730.56</v>
      </c>
      <c r="AB12" s="47">
        <v>85780230.833</v>
      </c>
      <c r="AC12" s="47">
        <v>105064554.428</v>
      </c>
      <c r="AD12" s="47">
        <v>114574667.419</v>
      </c>
      <c r="AE12" s="47">
        <v>109705829.276</v>
      </c>
      <c r="AF12" s="47">
        <v>93960890.144</v>
      </c>
      <c r="AG12" s="47">
        <v>104889716.155</v>
      </c>
      <c r="AH12" s="47">
        <v>99707796.456</v>
      </c>
      <c r="AI12" s="47">
        <v>117364181.275</v>
      </c>
      <c r="AJ12" s="47">
        <v>122214623.679</v>
      </c>
      <c r="AK12" s="47">
        <v>119846463.285</v>
      </c>
      <c r="AL12" s="154">
        <v>87287795.27</v>
      </c>
      <c r="AM12" s="154">
        <v>106683366.504</v>
      </c>
      <c r="AN12" s="154">
        <v>105013445.497</v>
      </c>
      <c r="AO12" s="154">
        <v>54711895.674</v>
      </c>
      <c r="AP12" s="154">
        <v>90942358.242</v>
      </c>
      <c r="AQ12" s="154">
        <v>107997887.091</v>
      </c>
      <c r="AR12" s="154">
        <v>114727260.577</v>
      </c>
      <c r="AS12" s="154">
        <v>122582677.05</v>
      </c>
      <c r="AT12" s="154">
        <v>140507788.819</v>
      </c>
      <c r="AU12" s="154">
        <v>144855360.61</v>
      </c>
      <c r="AV12" s="154">
        <v>174900863.101</v>
      </c>
      <c r="AW12" s="154">
        <v>177308954.664</v>
      </c>
    </row>
    <row r="13" spans="1:49" s="40" customFormat="1" ht="17.25">
      <c r="A13" s="148" t="s">
        <v>10</v>
      </c>
      <c r="B13" s="45">
        <f>B14+B15</f>
        <v>99411016.13999999</v>
      </c>
      <c r="C13" s="45">
        <f aca="true" t="shared" si="3" ref="C13:AD13">C14+C15</f>
        <v>139511601.538</v>
      </c>
      <c r="D13" s="45">
        <f t="shared" si="3"/>
        <v>123387479.97000001</v>
      </c>
      <c r="E13" s="45">
        <f t="shared" si="3"/>
        <v>111921445.93000002</v>
      </c>
      <c r="F13" s="45">
        <f t="shared" si="3"/>
        <v>114142618.81</v>
      </c>
      <c r="G13" s="45">
        <f t="shared" si="3"/>
        <v>157565942.18000004</v>
      </c>
      <c r="H13" s="45">
        <f t="shared" si="3"/>
        <v>140900075.42</v>
      </c>
      <c r="I13" s="45">
        <f t="shared" si="3"/>
        <v>129158961.89999999</v>
      </c>
      <c r="J13" s="45">
        <f t="shared" si="3"/>
        <v>143689601.17</v>
      </c>
      <c r="K13" s="45">
        <f t="shared" si="3"/>
        <v>142286015.17999998</v>
      </c>
      <c r="L13" s="45">
        <f t="shared" si="3"/>
        <v>143699027.14999998</v>
      </c>
      <c r="M13" s="45"/>
      <c r="N13" s="45"/>
      <c r="O13" s="45">
        <f t="shared" si="3"/>
        <v>127672643.37</v>
      </c>
      <c r="P13" s="45">
        <f t="shared" si="3"/>
        <v>164678987.95</v>
      </c>
      <c r="Q13" s="45">
        <f t="shared" si="3"/>
        <v>142906869.78</v>
      </c>
      <c r="R13" s="45">
        <f t="shared" si="3"/>
        <v>168388320.67000002</v>
      </c>
      <c r="S13" s="45">
        <f t="shared" si="3"/>
        <v>192260645.81</v>
      </c>
      <c r="T13" s="45">
        <f t="shared" si="3"/>
        <v>150698646.02999997</v>
      </c>
      <c r="U13" s="45">
        <f t="shared" si="3"/>
        <v>149942673.59</v>
      </c>
      <c r="V13" s="45">
        <f t="shared" si="3"/>
        <v>175235521.2</v>
      </c>
      <c r="W13" s="45">
        <f t="shared" si="3"/>
        <v>155758404.76000002</v>
      </c>
      <c r="X13" s="45">
        <f t="shared" si="3"/>
        <v>203695733.42</v>
      </c>
      <c r="Y13" s="45">
        <f t="shared" si="3"/>
        <v>131784711.08</v>
      </c>
      <c r="Z13" s="45">
        <f t="shared" si="3"/>
        <v>114101065.8</v>
      </c>
      <c r="AA13" s="45">
        <f t="shared" si="3"/>
        <v>117535324.02999999</v>
      </c>
      <c r="AB13" s="45">
        <f t="shared" si="3"/>
        <v>110831408.021</v>
      </c>
      <c r="AC13" s="45">
        <f t="shared" si="3"/>
        <v>135177988.689</v>
      </c>
      <c r="AD13" s="45">
        <f t="shared" si="3"/>
        <v>131013637.44500002</v>
      </c>
      <c r="AE13" s="45">
        <f>AE14+AE15</f>
        <v>176718251.985</v>
      </c>
      <c r="AF13" s="45">
        <f>AF14+AF15</f>
        <v>114367837.857</v>
      </c>
      <c r="AG13" s="45">
        <f>AG14+AG15</f>
        <v>103470992.642</v>
      </c>
      <c r="AH13" s="45">
        <f>AH14+AH15</f>
        <v>117429896.029</v>
      </c>
      <c r="AI13" s="45">
        <f>AI14+AI15</f>
        <v>99578536.633</v>
      </c>
      <c r="AJ13" s="45">
        <f aca="true" t="shared" si="4" ref="AJ13:AW13">AJ14+AJ15</f>
        <v>92946936.16000001</v>
      </c>
      <c r="AK13" s="45">
        <f t="shared" si="4"/>
        <v>99377243.20300001</v>
      </c>
      <c r="AL13" s="153">
        <f t="shared" si="4"/>
        <v>101779997.827</v>
      </c>
      <c r="AM13" s="153">
        <f t="shared" si="4"/>
        <v>112951503.955</v>
      </c>
      <c r="AN13" s="153">
        <f t="shared" si="4"/>
        <v>118909219.89399998</v>
      </c>
      <c r="AO13" s="153">
        <f t="shared" si="4"/>
        <v>53911772.151</v>
      </c>
      <c r="AP13" s="153">
        <f t="shared" si="4"/>
        <v>65577169.110999994</v>
      </c>
      <c r="AQ13" s="153">
        <f t="shared" si="4"/>
        <v>84834510.691</v>
      </c>
      <c r="AR13" s="153">
        <f>AR14+AR15</f>
        <v>43464659.285000004</v>
      </c>
      <c r="AS13" s="153">
        <f t="shared" si="4"/>
        <v>30294873.074</v>
      </c>
      <c r="AT13" s="153">
        <f t="shared" si="4"/>
        <v>31448407.853</v>
      </c>
      <c r="AU13" s="153">
        <f t="shared" si="4"/>
        <v>32775498.962</v>
      </c>
      <c r="AV13" s="153">
        <f t="shared" si="4"/>
        <v>37981924.16</v>
      </c>
      <c r="AW13" s="153">
        <f t="shared" si="4"/>
        <v>49869934.928</v>
      </c>
    </row>
    <row r="14" spans="1:49" s="3" customFormat="1" ht="18">
      <c r="A14" s="149" t="s">
        <v>11</v>
      </c>
      <c r="B14" s="47">
        <v>270349.07</v>
      </c>
      <c r="C14" s="47">
        <v>482904.13</v>
      </c>
      <c r="D14" s="47">
        <v>331272.79</v>
      </c>
      <c r="E14" s="47">
        <v>292295.54</v>
      </c>
      <c r="F14" s="47">
        <v>334007.52</v>
      </c>
      <c r="G14" s="47">
        <v>334610.61</v>
      </c>
      <c r="H14" s="47">
        <v>257871.12</v>
      </c>
      <c r="I14" s="47">
        <v>226685.98</v>
      </c>
      <c r="J14" s="47">
        <v>520009.73</v>
      </c>
      <c r="K14" s="47">
        <v>265073.42</v>
      </c>
      <c r="L14" s="47">
        <v>267855.82</v>
      </c>
      <c r="M14" s="47">
        <v>0</v>
      </c>
      <c r="N14" s="47">
        <v>0</v>
      </c>
      <c r="O14" s="47">
        <v>528992.43</v>
      </c>
      <c r="P14" s="47">
        <v>461675.17</v>
      </c>
      <c r="Q14" s="47">
        <v>405010.23</v>
      </c>
      <c r="R14" s="47">
        <v>396765.88</v>
      </c>
      <c r="S14" s="47">
        <v>427138.46</v>
      </c>
      <c r="T14" s="47">
        <v>148540.2</v>
      </c>
      <c r="U14" s="47">
        <v>291862.79</v>
      </c>
      <c r="V14" s="47">
        <v>350810.07</v>
      </c>
      <c r="W14" s="47">
        <v>342169.15</v>
      </c>
      <c r="X14" s="47">
        <v>303626.72</v>
      </c>
      <c r="Y14" s="47">
        <v>375378.29</v>
      </c>
      <c r="Z14" s="47">
        <v>115974.95</v>
      </c>
      <c r="AA14" s="47">
        <v>201702.66</v>
      </c>
      <c r="AB14" s="47">
        <v>475529.667</v>
      </c>
      <c r="AC14" s="47">
        <v>397573.548</v>
      </c>
      <c r="AD14" s="47">
        <v>145716.391</v>
      </c>
      <c r="AE14" s="47">
        <v>107417.574</v>
      </c>
      <c r="AF14" s="47">
        <v>103229.719</v>
      </c>
      <c r="AG14" s="47">
        <v>151070.408</v>
      </c>
      <c r="AH14" s="47">
        <v>175629.514</v>
      </c>
      <c r="AI14" s="47">
        <v>351173.593</v>
      </c>
      <c r="AJ14" s="47">
        <v>133402.236</v>
      </c>
      <c r="AK14" s="47">
        <v>129909.728</v>
      </c>
      <c r="AL14" s="154">
        <v>26943.775</v>
      </c>
      <c r="AM14" s="154">
        <v>30969.58</v>
      </c>
      <c r="AN14" s="154">
        <v>30196.468</v>
      </c>
      <c r="AO14" s="154">
        <v>253487.424</v>
      </c>
      <c r="AP14" s="154">
        <v>80244.33</v>
      </c>
      <c r="AQ14" s="154">
        <v>620125.658</v>
      </c>
      <c r="AR14" s="154">
        <v>14422.952</v>
      </c>
      <c r="AS14" s="154">
        <v>79843.197</v>
      </c>
      <c r="AT14" s="154">
        <v>114570.722</v>
      </c>
      <c r="AU14" s="154">
        <v>54333.676</v>
      </c>
      <c r="AV14" s="154">
        <v>47114.915</v>
      </c>
      <c r="AW14" s="154">
        <v>7390.481</v>
      </c>
    </row>
    <row r="15" spans="1:49" s="3" customFormat="1" ht="18">
      <c r="A15" s="149" t="s">
        <v>12</v>
      </c>
      <c r="B15" s="47">
        <f>B16+B17</f>
        <v>99140667.07</v>
      </c>
      <c r="C15" s="47">
        <f>C16+C17</f>
        <v>139028697.408</v>
      </c>
      <c r="D15" s="47">
        <f aca="true" t="shared" si="5" ref="D15:AW15">D16+D17</f>
        <v>123056207.18</v>
      </c>
      <c r="E15" s="47">
        <f t="shared" si="5"/>
        <v>111629150.39000002</v>
      </c>
      <c r="F15" s="47">
        <f t="shared" si="5"/>
        <v>113808611.29</v>
      </c>
      <c r="G15" s="47">
        <f t="shared" si="5"/>
        <v>157231331.57000002</v>
      </c>
      <c r="H15" s="47">
        <f t="shared" si="5"/>
        <v>140642204.29999998</v>
      </c>
      <c r="I15" s="47">
        <f t="shared" si="5"/>
        <v>128932275.91999999</v>
      </c>
      <c r="J15" s="47">
        <f t="shared" si="5"/>
        <v>143169591.44</v>
      </c>
      <c r="K15" s="47">
        <f t="shared" si="5"/>
        <v>142020941.76</v>
      </c>
      <c r="L15" s="47">
        <f t="shared" si="5"/>
        <v>143431171.32999998</v>
      </c>
      <c r="M15" s="47">
        <f t="shared" si="5"/>
        <v>0</v>
      </c>
      <c r="N15" s="47">
        <f t="shared" si="5"/>
        <v>0</v>
      </c>
      <c r="O15" s="47">
        <f t="shared" si="5"/>
        <v>127143650.94</v>
      </c>
      <c r="P15" s="47">
        <f t="shared" si="5"/>
        <v>164217312.78</v>
      </c>
      <c r="Q15" s="47">
        <f t="shared" si="5"/>
        <v>142501859.55</v>
      </c>
      <c r="R15" s="47">
        <f t="shared" si="5"/>
        <v>167991554.79000002</v>
      </c>
      <c r="S15" s="47">
        <f t="shared" si="5"/>
        <v>191833507.35</v>
      </c>
      <c r="T15" s="47">
        <f t="shared" si="5"/>
        <v>150550105.82999998</v>
      </c>
      <c r="U15" s="47">
        <f t="shared" si="5"/>
        <v>149650810.8</v>
      </c>
      <c r="V15" s="47">
        <f t="shared" si="5"/>
        <v>174884711.13</v>
      </c>
      <c r="W15" s="47">
        <f t="shared" si="5"/>
        <v>155416235.61</v>
      </c>
      <c r="X15" s="47">
        <f t="shared" si="5"/>
        <v>203392106.7</v>
      </c>
      <c r="Y15" s="47">
        <f t="shared" si="5"/>
        <v>131409332.78999999</v>
      </c>
      <c r="Z15" s="47">
        <f t="shared" si="5"/>
        <v>113985090.85</v>
      </c>
      <c r="AA15" s="47">
        <f t="shared" si="5"/>
        <v>117333621.36999999</v>
      </c>
      <c r="AB15" s="47">
        <f t="shared" si="5"/>
        <v>110355878.354</v>
      </c>
      <c r="AC15" s="47">
        <f t="shared" si="5"/>
        <v>134780415.141</v>
      </c>
      <c r="AD15" s="47">
        <f t="shared" si="5"/>
        <v>130867921.05400002</v>
      </c>
      <c r="AE15" s="47">
        <f t="shared" si="5"/>
        <v>176610834.411</v>
      </c>
      <c r="AF15" s="47">
        <f t="shared" si="5"/>
        <v>114264608.138</v>
      </c>
      <c r="AG15" s="47">
        <f t="shared" si="5"/>
        <v>103319922.234</v>
      </c>
      <c r="AH15" s="47">
        <f t="shared" si="5"/>
        <v>117254266.515</v>
      </c>
      <c r="AI15" s="47">
        <f t="shared" si="5"/>
        <v>99227363.04</v>
      </c>
      <c r="AJ15" s="47">
        <f t="shared" si="5"/>
        <v>92813533.92400001</v>
      </c>
      <c r="AK15" s="47">
        <f t="shared" si="5"/>
        <v>99247333.47500001</v>
      </c>
      <c r="AL15" s="154">
        <f t="shared" si="5"/>
        <v>101753054.052</v>
      </c>
      <c r="AM15" s="154">
        <f t="shared" si="5"/>
        <v>112920534.375</v>
      </c>
      <c r="AN15" s="154">
        <f t="shared" si="5"/>
        <v>118879023.42599998</v>
      </c>
      <c r="AO15" s="154">
        <f t="shared" si="5"/>
        <v>53658284.727</v>
      </c>
      <c r="AP15" s="154">
        <f t="shared" si="5"/>
        <v>65496924.780999996</v>
      </c>
      <c r="AQ15" s="154">
        <f t="shared" si="5"/>
        <v>84214385.03299999</v>
      </c>
      <c r="AR15" s="154">
        <f t="shared" si="5"/>
        <v>43450236.333000004</v>
      </c>
      <c r="AS15" s="154">
        <f t="shared" si="5"/>
        <v>30215029.877</v>
      </c>
      <c r="AT15" s="154">
        <f t="shared" si="5"/>
        <v>31333837.131</v>
      </c>
      <c r="AU15" s="154">
        <f t="shared" si="5"/>
        <v>32721165.286000002</v>
      </c>
      <c r="AV15" s="154">
        <f t="shared" si="5"/>
        <v>37934809.245</v>
      </c>
      <c r="AW15" s="154">
        <f t="shared" si="5"/>
        <v>49862544.447000004</v>
      </c>
    </row>
    <row r="16" spans="1:49" s="46" customFormat="1" ht="18">
      <c r="A16" s="149" t="s">
        <v>13</v>
      </c>
      <c r="B16" s="47">
        <v>77828418.39</v>
      </c>
      <c r="C16" s="47">
        <v>118807821.66999999</v>
      </c>
      <c r="D16" s="47">
        <v>105269271.71000001</v>
      </c>
      <c r="E16" s="47">
        <v>95634863.42000002</v>
      </c>
      <c r="F16" s="47">
        <v>99886674.2</v>
      </c>
      <c r="G16" s="47">
        <v>141437536.16000003</v>
      </c>
      <c r="H16" s="47">
        <v>117744954.67999999</v>
      </c>
      <c r="I16" s="47">
        <v>109928062.88</v>
      </c>
      <c r="J16" s="47">
        <v>126752276.07</v>
      </c>
      <c r="K16" s="47">
        <v>111649980.48</v>
      </c>
      <c r="L16" s="47">
        <v>126586998.97</v>
      </c>
      <c r="M16" s="47">
        <v>0</v>
      </c>
      <c r="N16" s="47">
        <v>0</v>
      </c>
      <c r="O16" s="47">
        <v>107660239.87</v>
      </c>
      <c r="P16" s="47">
        <v>144507388.3</v>
      </c>
      <c r="Q16" s="47">
        <v>122581120.94</v>
      </c>
      <c r="R16" s="47">
        <v>150820689.62</v>
      </c>
      <c r="S16" s="47">
        <v>180160117.06</v>
      </c>
      <c r="T16" s="47">
        <v>132376690.8</v>
      </c>
      <c r="U16" s="47">
        <v>134393010.5</v>
      </c>
      <c r="V16" s="47">
        <v>160493695.51</v>
      </c>
      <c r="W16" s="47">
        <v>147451532.93</v>
      </c>
      <c r="X16" s="47">
        <v>196248126.6</v>
      </c>
      <c r="Y16" s="47">
        <v>123737973.28999999</v>
      </c>
      <c r="Z16" s="47">
        <v>108144943.14999999</v>
      </c>
      <c r="AA16" s="47">
        <v>111843688.50999999</v>
      </c>
      <c r="AB16" s="47">
        <v>104378112.252</v>
      </c>
      <c r="AC16" s="47">
        <v>129407038.461</v>
      </c>
      <c r="AD16" s="47">
        <v>122118415.36200002</v>
      </c>
      <c r="AE16" s="47">
        <v>166750155.972</v>
      </c>
      <c r="AF16" s="47">
        <v>104808721.779</v>
      </c>
      <c r="AG16" s="47">
        <v>85904500.05499999</v>
      </c>
      <c r="AH16" s="47">
        <v>99775386.324</v>
      </c>
      <c r="AI16" s="47">
        <v>80407907.421</v>
      </c>
      <c r="AJ16" s="47">
        <v>77441097.664</v>
      </c>
      <c r="AK16" s="47">
        <v>83775327.244</v>
      </c>
      <c r="AL16" s="154">
        <v>84689986.117</v>
      </c>
      <c r="AM16" s="154">
        <v>92510622.672</v>
      </c>
      <c r="AN16" s="154">
        <v>106975261.17899999</v>
      </c>
      <c r="AO16" s="154">
        <v>38486213.701</v>
      </c>
      <c r="AP16" s="154">
        <v>52636808.526999995</v>
      </c>
      <c r="AQ16" s="154">
        <v>63874325.041999996</v>
      </c>
      <c r="AR16" s="154">
        <v>27683327.504</v>
      </c>
      <c r="AS16" s="154">
        <v>12938360.554000001</v>
      </c>
      <c r="AT16" s="154">
        <v>18852633.056</v>
      </c>
      <c r="AU16" s="154">
        <v>17511179.67</v>
      </c>
      <c r="AV16" s="154">
        <v>22139447.483</v>
      </c>
      <c r="AW16" s="154">
        <v>32663088.520000003</v>
      </c>
    </row>
    <row r="17" spans="1:49" s="3" customFormat="1" ht="18">
      <c r="A17" s="149" t="s">
        <v>14</v>
      </c>
      <c r="B17" s="47">
        <v>21312248.68</v>
      </c>
      <c r="C17" s="47">
        <v>20220875.738</v>
      </c>
      <c r="D17" s="47">
        <v>17786935.47</v>
      </c>
      <c r="E17" s="47">
        <v>15994286.97</v>
      </c>
      <c r="F17" s="47">
        <v>13921937.09</v>
      </c>
      <c r="G17" s="47">
        <v>15793795.41</v>
      </c>
      <c r="H17" s="47">
        <v>22897249.62</v>
      </c>
      <c r="I17" s="47">
        <v>19004213.04</v>
      </c>
      <c r="J17" s="47">
        <v>16417315.37</v>
      </c>
      <c r="K17" s="47">
        <v>30370961.28</v>
      </c>
      <c r="L17" s="47">
        <v>16844172.36</v>
      </c>
      <c r="M17" s="47">
        <v>0</v>
      </c>
      <c r="N17" s="47">
        <v>0</v>
      </c>
      <c r="O17" s="47">
        <v>19483411.07</v>
      </c>
      <c r="P17" s="47">
        <v>19709924.48</v>
      </c>
      <c r="Q17" s="47">
        <v>19920738.61</v>
      </c>
      <c r="R17" s="47">
        <v>17170865.17</v>
      </c>
      <c r="S17" s="47">
        <v>11673390.29</v>
      </c>
      <c r="T17" s="47">
        <v>18173415.03</v>
      </c>
      <c r="U17" s="47">
        <v>15257800.3</v>
      </c>
      <c r="V17" s="47">
        <v>14391015.62</v>
      </c>
      <c r="W17" s="47">
        <v>7964702.68</v>
      </c>
      <c r="X17" s="47">
        <v>7143980.1</v>
      </c>
      <c r="Y17" s="47">
        <v>7671359.5</v>
      </c>
      <c r="Z17" s="47">
        <v>5840147.7</v>
      </c>
      <c r="AA17" s="47">
        <v>5489932.86</v>
      </c>
      <c r="AB17" s="47">
        <v>5977766.102</v>
      </c>
      <c r="AC17" s="47">
        <v>5373376.68</v>
      </c>
      <c r="AD17" s="47">
        <v>8749505.692</v>
      </c>
      <c r="AE17" s="47">
        <v>9860678.439</v>
      </c>
      <c r="AF17" s="47">
        <v>9455886.359</v>
      </c>
      <c r="AG17" s="47">
        <v>17415422.179</v>
      </c>
      <c r="AH17" s="47">
        <v>17478880.191</v>
      </c>
      <c r="AI17" s="47">
        <v>18819455.619</v>
      </c>
      <c r="AJ17" s="47">
        <v>15372436.26</v>
      </c>
      <c r="AK17" s="47">
        <v>15472006.231</v>
      </c>
      <c r="AL17" s="154">
        <v>17063067.935</v>
      </c>
      <c r="AM17" s="154">
        <v>20409911.703</v>
      </c>
      <c r="AN17" s="154">
        <v>11903762.247</v>
      </c>
      <c r="AO17" s="154">
        <v>15172071.026</v>
      </c>
      <c r="AP17" s="154">
        <v>12860116.254</v>
      </c>
      <c r="AQ17" s="154">
        <v>20340059.991</v>
      </c>
      <c r="AR17" s="154">
        <v>15766908.829</v>
      </c>
      <c r="AS17" s="154">
        <v>17276669.323</v>
      </c>
      <c r="AT17" s="154">
        <v>12481204.075</v>
      </c>
      <c r="AU17" s="154">
        <v>15209985.616</v>
      </c>
      <c r="AV17" s="154">
        <v>15795361.762</v>
      </c>
      <c r="AW17" s="154">
        <v>17199455.927</v>
      </c>
    </row>
    <row r="18" spans="1:49" s="40" customFormat="1" ht="17.25">
      <c r="A18" s="148" t="s">
        <v>15</v>
      </c>
      <c r="B18" s="45">
        <f>B19+B20</f>
        <v>73841042.33</v>
      </c>
      <c r="C18" s="45">
        <f aca="true" t="shared" si="6" ref="C18:AW18">C19+C20</f>
        <v>65916414.29000001</v>
      </c>
      <c r="D18" s="45">
        <f t="shared" si="6"/>
        <v>74643491.78999999</v>
      </c>
      <c r="E18" s="45">
        <f t="shared" si="6"/>
        <v>60356199.39</v>
      </c>
      <c r="F18" s="45">
        <f t="shared" si="6"/>
        <v>96121995.88</v>
      </c>
      <c r="G18" s="45">
        <f t="shared" si="6"/>
        <v>101430378.63</v>
      </c>
      <c r="H18" s="45">
        <f t="shared" si="6"/>
        <v>91712393.44</v>
      </c>
      <c r="I18" s="45">
        <f t="shared" si="6"/>
        <v>72451146.69999999</v>
      </c>
      <c r="J18" s="45">
        <f t="shared" si="6"/>
        <v>65726025.57000001</v>
      </c>
      <c r="K18" s="45">
        <f t="shared" si="6"/>
        <v>84889901.38</v>
      </c>
      <c r="L18" s="45">
        <f t="shared" si="6"/>
        <v>84039755.2</v>
      </c>
      <c r="M18" s="45"/>
      <c r="N18" s="45"/>
      <c r="O18" s="45">
        <f t="shared" si="6"/>
        <v>84675378.18</v>
      </c>
      <c r="P18" s="45">
        <f t="shared" si="6"/>
        <v>92724390.68</v>
      </c>
      <c r="Q18" s="45">
        <f t="shared" si="6"/>
        <v>84030052.84</v>
      </c>
      <c r="R18" s="45">
        <f t="shared" si="6"/>
        <v>74377591.96</v>
      </c>
      <c r="S18" s="45">
        <f t="shared" si="6"/>
        <v>95504690.35</v>
      </c>
      <c r="T18" s="45">
        <f t="shared" si="6"/>
        <v>96494167.87</v>
      </c>
      <c r="U18" s="45">
        <f t="shared" si="6"/>
        <v>92892442.59</v>
      </c>
      <c r="V18" s="45">
        <f t="shared" si="6"/>
        <v>75715922.98</v>
      </c>
      <c r="W18" s="45">
        <f t="shared" si="6"/>
        <v>91542867.11999999</v>
      </c>
      <c r="X18" s="45">
        <f t="shared" si="6"/>
        <v>80884060.18</v>
      </c>
      <c r="Y18" s="45">
        <f t="shared" si="6"/>
        <v>86164305.41</v>
      </c>
      <c r="Z18" s="45">
        <f t="shared" si="6"/>
        <v>69173009.67</v>
      </c>
      <c r="AA18" s="45">
        <f t="shared" si="6"/>
        <v>81133363.15</v>
      </c>
      <c r="AB18" s="45">
        <f t="shared" si="6"/>
        <v>51412343.846</v>
      </c>
      <c r="AC18" s="45">
        <f t="shared" si="6"/>
        <v>69949908.36899999</v>
      </c>
      <c r="AD18" s="45">
        <f t="shared" si="6"/>
        <v>76006080.907</v>
      </c>
      <c r="AE18" s="45">
        <f t="shared" si="6"/>
        <v>60835314.733</v>
      </c>
      <c r="AF18" s="45">
        <f t="shared" si="6"/>
        <v>66589009.229</v>
      </c>
      <c r="AG18" s="45">
        <f t="shared" si="6"/>
        <v>68734412.404</v>
      </c>
      <c r="AH18" s="45">
        <f t="shared" si="6"/>
        <v>72105238.255</v>
      </c>
      <c r="AI18" s="45">
        <f t="shared" si="6"/>
        <v>71317643.943</v>
      </c>
      <c r="AJ18" s="45">
        <f t="shared" si="6"/>
        <v>71636029.529</v>
      </c>
      <c r="AK18" s="45">
        <f t="shared" si="6"/>
        <v>76951932.023</v>
      </c>
      <c r="AL18" s="153">
        <f t="shared" si="6"/>
        <v>65600509.401</v>
      </c>
      <c r="AM18" s="153">
        <f t="shared" si="6"/>
        <v>70257999.276</v>
      </c>
      <c r="AN18" s="153">
        <f t="shared" si="6"/>
        <v>70161459.417</v>
      </c>
      <c r="AO18" s="153">
        <f t="shared" si="6"/>
        <v>24887332.172</v>
      </c>
      <c r="AP18" s="153">
        <f t="shared" si="6"/>
        <v>69887402.292</v>
      </c>
      <c r="AQ18" s="153">
        <f t="shared" si="6"/>
        <v>76012607.902</v>
      </c>
      <c r="AR18" s="153">
        <f t="shared" si="6"/>
        <v>75736593.624</v>
      </c>
      <c r="AS18" s="153">
        <f t="shared" si="6"/>
        <v>79394736.62900001</v>
      </c>
      <c r="AT18" s="153">
        <f t="shared" si="6"/>
        <v>110299846.994</v>
      </c>
      <c r="AU18" s="153">
        <f t="shared" si="6"/>
        <v>112517523.184</v>
      </c>
      <c r="AV18" s="153">
        <f t="shared" si="6"/>
        <v>105321956.54500002</v>
      </c>
      <c r="AW18" s="153">
        <f t="shared" si="6"/>
        <v>111668427.801</v>
      </c>
    </row>
    <row r="19" spans="1:49" s="3" customFormat="1" ht="18">
      <c r="A19" s="149" t="s">
        <v>16</v>
      </c>
      <c r="B19" s="47">
        <v>38171984.8</v>
      </c>
      <c r="C19" s="47">
        <v>41074646.42</v>
      </c>
      <c r="D19" s="47">
        <v>42749442.15</v>
      </c>
      <c r="E19" s="47">
        <v>36088500.41</v>
      </c>
      <c r="F19" s="47">
        <v>73105818.3</v>
      </c>
      <c r="G19" s="47">
        <v>79923393.74</v>
      </c>
      <c r="H19" s="47">
        <v>62551859.92</v>
      </c>
      <c r="I19" s="47">
        <v>53842517.66</v>
      </c>
      <c r="J19" s="47">
        <v>48441194.09</v>
      </c>
      <c r="K19" s="47">
        <v>63463512.24</v>
      </c>
      <c r="L19" s="47">
        <v>65543884.17</v>
      </c>
      <c r="M19" s="47">
        <v>0</v>
      </c>
      <c r="N19" s="47">
        <v>0</v>
      </c>
      <c r="O19" s="47">
        <v>59389413.57</v>
      </c>
      <c r="P19" s="47">
        <v>65506467.5</v>
      </c>
      <c r="Q19" s="47">
        <v>59489147.48</v>
      </c>
      <c r="R19" s="47">
        <v>54098536.22</v>
      </c>
      <c r="S19" s="47">
        <v>66332323.95</v>
      </c>
      <c r="T19" s="47">
        <v>70995490.19</v>
      </c>
      <c r="U19" s="47">
        <v>71388716.79</v>
      </c>
      <c r="V19" s="47">
        <v>57506162.1</v>
      </c>
      <c r="W19" s="47">
        <v>72273338.6</v>
      </c>
      <c r="X19" s="47">
        <v>61027481.54</v>
      </c>
      <c r="Y19" s="47">
        <v>66734260.01</v>
      </c>
      <c r="Z19" s="47">
        <v>53999195.83</v>
      </c>
      <c r="AA19" s="47">
        <v>59679003.25</v>
      </c>
      <c r="AB19" s="47">
        <v>29821371.391</v>
      </c>
      <c r="AC19" s="47">
        <v>47526208.421</v>
      </c>
      <c r="AD19" s="47">
        <v>54555909.593</v>
      </c>
      <c r="AE19" s="47">
        <v>42128976.376</v>
      </c>
      <c r="AF19" s="47">
        <v>43696137.567</v>
      </c>
      <c r="AG19" s="47">
        <v>45882921.585</v>
      </c>
      <c r="AH19" s="47">
        <v>51325026.859</v>
      </c>
      <c r="AI19" s="47">
        <v>47880005.328</v>
      </c>
      <c r="AJ19" s="47">
        <v>49166148.795</v>
      </c>
      <c r="AK19" s="47">
        <v>52001279.362</v>
      </c>
      <c r="AL19" s="154">
        <v>47490082.459</v>
      </c>
      <c r="AM19" s="154">
        <v>46345617.331</v>
      </c>
      <c r="AN19" s="154">
        <v>44144037.371</v>
      </c>
      <c r="AO19" s="154">
        <v>16497858.883</v>
      </c>
      <c r="AP19" s="154">
        <v>48013001.45</v>
      </c>
      <c r="AQ19" s="154">
        <v>55926034.956</v>
      </c>
      <c r="AR19" s="154">
        <v>50115822.484</v>
      </c>
      <c r="AS19" s="154">
        <v>52931358.042</v>
      </c>
      <c r="AT19" s="154">
        <v>86129838.12</v>
      </c>
      <c r="AU19" s="154">
        <v>81034126.175</v>
      </c>
      <c r="AV19" s="154">
        <v>68990798.025</v>
      </c>
      <c r="AW19" s="154">
        <v>82134685.699</v>
      </c>
    </row>
    <row r="20" spans="1:49" s="3" customFormat="1" ht="18">
      <c r="A20" s="149" t="s">
        <v>17</v>
      </c>
      <c r="B20" s="47">
        <v>35669057.53</v>
      </c>
      <c r="C20" s="47">
        <v>24841767.87</v>
      </c>
      <c r="D20" s="47">
        <v>31894049.64</v>
      </c>
      <c r="E20" s="47">
        <v>24267698.98</v>
      </c>
      <c r="F20" s="47">
        <v>23016177.58</v>
      </c>
      <c r="G20" s="47">
        <v>21506984.89</v>
      </c>
      <c r="H20" s="47">
        <v>29160533.52</v>
      </c>
      <c r="I20" s="47">
        <v>18608629.04</v>
      </c>
      <c r="J20" s="47">
        <v>17284831.48</v>
      </c>
      <c r="K20" s="47">
        <v>21426389.14</v>
      </c>
      <c r="L20" s="47">
        <v>18495871.03</v>
      </c>
      <c r="M20" s="47">
        <v>0</v>
      </c>
      <c r="N20" s="47">
        <v>0</v>
      </c>
      <c r="O20" s="47">
        <v>25285964.61</v>
      </c>
      <c r="P20" s="47">
        <v>27217923.18</v>
      </c>
      <c r="Q20" s="47">
        <v>24540905.36</v>
      </c>
      <c r="R20" s="47">
        <v>20279055.74</v>
      </c>
      <c r="S20" s="47">
        <v>29172366.4</v>
      </c>
      <c r="T20" s="47">
        <v>25498677.68</v>
      </c>
      <c r="U20" s="47">
        <v>21503725.8</v>
      </c>
      <c r="V20" s="47">
        <v>18209760.88</v>
      </c>
      <c r="W20" s="47">
        <v>19269528.52</v>
      </c>
      <c r="X20" s="47">
        <v>19856578.64</v>
      </c>
      <c r="Y20" s="47">
        <v>19430045.4</v>
      </c>
      <c r="Z20" s="47">
        <v>15173813.84</v>
      </c>
      <c r="AA20" s="47">
        <v>21454359.9</v>
      </c>
      <c r="AB20" s="47">
        <v>21590972.455</v>
      </c>
      <c r="AC20" s="47">
        <v>22423699.948</v>
      </c>
      <c r="AD20" s="47">
        <v>21450171.314</v>
      </c>
      <c r="AE20" s="47">
        <v>18706338.357</v>
      </c>
      <c r="AF20" s="47">
        <v>22892871.662</v>
      </c>
      <c r="AG20" s="47">
        <v>22851490.819</v>
      </c>
      <c r="AH20" s="47">
        <v>20780211.396</v>
      </c>
      <c r="AI20" s="47">
        <v>23437638.615</v>
      </c>
      <c r="AJ20" s="47">
        <v>22469880.734</v>
      </c>
      <c r="AK20" s="47">
        <v>24950652.661</v>
      </c>
      <c r="AL20" s="154">
        <v>18110426.942</v>
      </c>
      <c r="AM20" s="154">
        <v>23912381.945</v>
      </c>
      <c r="AN20" s="154">
        <v>26017422.046</v>
      </c>
      <c r="AO20" s="154">
        <v>8389473.289</v>
      </c>
      <c r="AP20" s="154">
        <v>21874400.842</v>
      </c>
      <c r="AQ20" s="154">
        <v>20086572.946</v>
      </c>
      <c r="AR20" s="154">
        <v>25620771.14</v>
      </c>
      <c r="AS20" s="154">
        <v>26463378.587</v>
      </c>
      <c r="AT20" s="154">
        <v>24170008.874</v>
      </c>
      <c r="AU20" s="154">
        <v>31483397.009</v>
      </c>
      <c r="AV20" s="154">
        <v>36331158.52</v>
      </c>
      <c r="AW20" s="154">
        <v>29533742.102</v>
      </c>
    </row>
    <row r="21" spans="1:49" s="40" customFormat="1" ht="17.25">
      <c r="A21" s="148" t="s">
        <v>18</v>
      </c>
      <c r="B21" s="45">
        <f>B22+B23+B26</f>
        <v>23079931.970000003</v>
      </c>
      <c r="C21" s="45">
        <f aca="true" t="shared" si="7" ref="C21:AW21">C22+C23+C26</f>
        <v>27633083.130000003</v>
      </c>
      <c r="D21" s="45">
        <f t="shared" si="7"/>
        <v>35755632.26</v>
      </c>
      <c r="E21" s="45">
        <f t="shared" si="7"/>
        <v>30981740.87</v>
      </c>
      <c r="F21" s="45">
        <f t="shared" si="7"/>
        <v>38552177.160000004</v>
      </c>
      <c r="G21" s="45">
        <f t="shared" si="7"/>
        <v>42846943.43</v>
      </c>
      <c r="H21" s="45">
        <f t="shared" si="7"/>
        <v>48365840.81</v>
      </c>
      <c r="I21" s="45">
        <f t="shared" si="7"/>
        <v>48306674.31</v>
      </c>
      <c r="J21" s="45">
        <f t="shared" si="7"/>
        <v>41160477.870000005</v>
      </c>
      <c r="K21" s="45">
        <f t="shared" si="7"/>
        <v>46922954.230000004</v>
      </c>
      <c r="L21" s="45">
        <f t="shared" si="7"/>
        <v>45012441.31999999</v>
      </c>
      <c r="M21" s="45"/>
      <c r="N21" s="45"/>
      <c r="O21" s="45">
        <f t="shared" si="7"/>
        <v>59022422.379999995</v>
      </c>
      <c r="P21" s="45">
        <f t="shared" si="7"/>
        <v>66694227.230000004</v>
      </c>
      <c r="Q21" s="45">
        <f t="shared" si="7"/>
        <v>55588543.2</v>
      </c>
      <c r="R21" s="45">
        <f t="shared" si="7"/>
        <v>56853077.56</v>
      </c>
      <c r="S21" s="45">
        <f t="shared" si="7"/>
        <v>66969823.230000004</v>
      </c>
      <c r="T21" s="45">
        <f t="shared" si="7"/>
        <v>67964119.32</v>
      </c>
      <c r="U21" s="45">
        <f t="shared" si="7"/>
        <v>60164453.64</v>
      </c>
      <c r="V21" s="45">
        <f t="shared" si="7"/>
        <v>65017704.120000005</v>
      </c>
      <c r="W21" s="45">
        <f t="shared" si="7"/>
        <v>82414941.64</v>
      </c>
      <c r="X21" s="45">
        <f t="shared" si="7"/>
        <v>78152936.12</v>
      </c>
      <c r="Y21" s="45">
        <f t="shared" si="7"/>
        <v>60376878.61</v>
      </c>
      <c r="Z21" s="45">
        <f t="shared" si="7"/>
        <v>39507376.4</v>
      </c>
      <c r="AA21" s="45">
        <f t="shared" si="7"/>
        <v>46219902.29</v>
      </c>
      <c r="AB21" s="45">
        <f t="shared" si="7"/>
        <v>31577628.493</v>
      </c>
      <c r="AC21" s="45">
        <f t="shared" si="7"/>
        <v>40841628.819000006</v>
      </c>
      <c r="AD21" s="45">
        <f t="shared" si="7"/>
        <v>39149103.864</v>
      </c>
      <c r="AE21" s="45">
        <f t="shared" si="7"/>
        <v>34782439.919</v>
      </c>
      <c r="AF21" s="45">
        <f t="shared" si="7"/>
        <v>26466599.199</v>
      </c>
      <c r="AG21" s="45">
        <f t="shared" si="7"/>
        <v>29831641.077000003</v>
      </c>
      <c r="AH21" s="45">
        <f t="shared" si="7"/>
        <v>34457015.277</v>
      </c>
      <c r="AI21" s="45">
        <f t="shared" si="7"/>
        <v>38881787.147</v>
      </c>
      <c r="AJ21" s="45">
        <f t="shared" si="7"/>
        <v>40459999.179</v>
      </c>
      <c r="AK21" s="45">
        <f t="shared" si="7"/>
        <v>40044542.067</v>
      </c>
      <c r="AL21" s="153">
        <f t="shared" si="7"/>
        <v>29892185.924</v>
      </c>
      <c r="AM21" s="153">
        <f t="shared" si="7"/>
        <v>28556485.950999998</v>
      </c>
      <c r="AN21" s="153">
        <f t="shared" si="7"/>
        <v>31964476.284</v>
      </c>
      <c r="AO21" s="153">
        <f t="shared" si="7"/>
        <v>5189161.96</v>
      </c>
      <c r="AP21" s="153">
        <f t="shared" si="7"/>
        <v>18368089.997</v>
      </c>
      <c r="AQ21" s="153">
        <f t="shared" si="7"/>
        <v>26351274.213</v>
      </c>
      <c r="AR21" s="153">
        <f t="shared" si="7"/>
        <v>29793474.448000003</v>
      </c>
      <c r="AS21" s="153">
        <f t="shared" si="7"/>
        <v>37242211.960999995</v>
      </c>
      <c r="AT21" s="153">
        <f t="shared" si="7"/>
        <v>40662232.231000006</v>
      </c>
      <c r="AU21" s="153">
        <f t="shared" si="7"/>
        <v>38495671.769999996</v>
      </c>
      <c r="AV21" s="153">
        <f t="shared" si="7"/>
        <v>43290179.973</v>
      </c>
      <c r="AW21" s="153">
        <f t="shared" si="7"/>
        <v>52498256.855000004</v>
      </c>
    </row>
    <row r="22" spans="1:49" s="3" customFormat="1" ht="18">
      <c r="A22" s="149" t="s">
        <v>19</v>
      </c>
      <c r="B22" s="47">
        <v>8440467.44</v>
      </c>
      <c r="C22" s="47">
        <v>8888742.59</v>
      </c>
      <c r="D22" s="47">
        <v>10979567.47</v>
      </c>
      <c r="E22" s="47">
        <v>10273437.21</v>
      </c>
      <c r="F22" s="47">
        <v>11456594.51</v>
      </c>
      <c r="G22" s="47">
        <v>14651552.96</v>
      </c>
      <c r="H22" s="47">
        <v>13681058.3</v>
      </c>
      <c r="I22" s="47">
        <v>13165030.89</v>
      </c>
      <c r="J22" s="47">
        <v>11762806.68</v>
      </c>
      <c r="K22" s="47">
        <v>15469128.86</v>
      </c>
      <c r="L22" s="47">
        <v>15017620.12</v>
      </c>
      <c r="M22" s="47">
        <v>0</v>
      </c>
      <c r="N22" s="47">
        <v>0</v>
      </c>
      <c r="O22" s="47">
        <v>17426569.8</v>
      </c>
      <c r="P22" s="47">
        <v>27499816.65</v>
      </c>
      <c r="Q22" s="47">
        <v>18022995.29</v>
      </c>
      <c r="R22" s="47">
        <v>18018654.37</v>
      </c>
      <c r="S22" s="47">
        <v>21182194.03</v>
      </c>
      <c r="T22" s="47">
        <v>22497822.45</v>
      </c>
      <c r="U22" s="47">
        <v>21943784.84</v>
      </c>
      <c r="V22" s="47">
        <v>21834212.45</v>
      </c>
      <c r="W22" s="47">
        <v>31938393.42</v>
      </c>
      <c r="X22" s="47">
        <v>22999810.52</v>
      </c>
      <c r="Y22" s="47">
        <v>14238088.67</v>
      </c>
      <c r="Z22" s="47">
        <v>10905865.91</v>
      </c>
      <c r="AA22" s="47">
        <v>7482754.56</v>
      </c>
      <c r="AB22" s="47">
        <v>7325344.657</v>
      </c>
      <c r="AC22" s="47">
        <v>7780359.732</v>
      </c>
      <c r="AD22" s="47">
        <v>7318726.785</v>
      </c>
      <c r="AE22" s="47">
        <v>6584257.886</v>
      </c>
      <c r="AF22" s="47">
        <v>633322.644</v>
      </c>
      <c r="AG22" s="47">
        <v>1118787.28</v>
      </c>
      <c r="AH22" s="47">
        <v>2294235.703</v>
      </c>
      <c r="AI22" s="47">
        <v>8746506.622</v>
      </c>
      <c r="AJ22" s="47">
        <v>904294.532</v>
      </c>
      <c r="AK22" s="47">
        <v>2933382.423</v>
      </c>
      <c r="AL22" s="154">
        <v>1390007.387</v>
      </c>
      <c r="AM22" s="154">
        <v>1091212.39</v>
      </c>
      <c r="AN22" s="154">
        <v>165159.409</v>
      </c>
      <c r="AO22" s="154">
        <v>47574.59</v>
      </c>
      <c r="AP22" s="154">
        <v>222777.422</v>
      </c>
      <c r="AQ22" s="154">
        <v>1610021.176</v>
      </c>
      <c r="AR22" s="154">
        <v>903079.787</v>
      </c>
      <c r="AS22" s="154">
        <v>1906353.586</v>
      </c>
      <c r="AT22" s="154">
        <v>787084.833</v>
      </c>
      <c r="AU22" s="154">
        <v>1466703.908</v>
      </c>
      <c r="AV22" s="154">
        <v>1151712.178</v>
      </c>
      <c r="AW22" s="154">
        <v>2189835.401</v>
      </c>
    </row>
    <row r="23" spans="1:49" s="3" customFormat="1" ht="18">
      <c r="A23" s="149" t="s">
        <v>20</v>
      </c>
      <c r="B23" s="47">
        <f>B24+B25</f>
        <v>8521952.91</v>
      </c>
      <c r="C23" s="47">
        <f aca="true" t="shared" si="8" ref="C23:AW23">C24+C25</f>
        <v>11360749.62</v>
      </c>
      <c r="D23" s="47">
        <f t="shared" si="8"/>
        <v>14213576</v>
      </c>
      <c r="E23" s="47">
        <f t="shared" si="8"/>
        <v>12235023.95</v>
      </c>
      <c r="F23" s="47">
        <f t="shared" si="8"/>
        <v>18183013.91</v>
      </c>
      <c r="G23" s="47">
        <f t="shared" si="8"/>
        <v>18446696.04</v>
      </c>
      <c r="H23" s="47">
        <f t="shared" si="8"/>
        <v>23244139.85</v>
      </c>
      <c r="I23" s="47">
        <f t="shared" si="8"/>
        <v>26246096.96</v>
      </c>
      <c r="J23" s="47">
        <f t="shared" si="8"/>
        <v>18939904.240000002</v>
      </c>
      <c r="K23" s="47">
        <f t="shared" si="8"/>
        <v>22901829.2</v>
      </c>
      <c r="L23" s="47">
        <f t="shared" si="8"/>
        <v>19452565.33</v>
      </c>
      <c r="M23" s="47"/>
      <c r="N23" s="47"/>
      <c r="O23" s="47">
        <f t="shared" si="8"/>
        <v>28877799.39</v>
      </c>
      <c r="P23" s="47">
        <f t="shared" si="8"/>
        <v>26932870.55</v>
      </c>
      <c r="Q23" s="47">
        <f t="shared" si="8"/>
        <v>25979027.220000003</v>
      </c>
      <c r="R23" s="47">
        <f t="shared" si="8"/>
        <v>28543987</v>
      </c>
      <c r="S23" s="47">
        <f t="shared" si="8"/>
        <v>34017155.71</v>
      </c>
      <c r="T23" s="47">
        <f t="shared" si="8"/>
        <v>33523256.04</v>
      </c>
      <c r="U23" s="47">
        <f t="shared" si="8"/>
        <v>26343659.110000003</v>
      </c>
      <c r="V23" s="47">
        <f t="shared" si="8"/>
        <v>33491911.89</v>
      </c>
      <c r="W23" s="47">
        <f t="shared" si="8"/>
        <v>37955280.45</v>
      </c>
      <c r="X23" s="47">
        <f t="shared" si="8"/>
        <v>44394176.279999994</v>
      </c>
      <c r="Y23" s="47">
        <f t="shared" si="8"/>
        <v>35880377.519999996</v>
      </c>
      <c r="Z23" s="47">
        <f t="shared" si="8"/>
        <v>22627392.38</v>
      </c>
      <c r="AA23" s="47">
        <f t="shared" si="8"/>
        <v>30095034.66</v>
      </c>
      <c r="AB23" s="47">
        <f t="shared" si="8"/>
        <v>19256723.679</v>
      </c>
      <c r="AC23" s="47">
        <f t="shared" si="8"/>
        <v>26235683.034</v>
      </c>
      <c r="AD23" s="47">
        <f t="shared" si="8"/>
        <v>23108460.38</v>
      </c>
      <c r="AE23" s="47">
        <f t="shared" si="8"/>
        <v>19702524.222</v>
      </c>
      <c r="AF23" s="47">
        <f t="shared" si="8"/>
        <v>18869226.87</v>
      </c>
      <c r="AG23" s="47">
        <f t="shared" si="8"/>
        <v>20964383.689000003</v>
      </c>
      <c r="AH23" s="47">
        <f t="shared" si="8"/>
        <v>23203111.917000003</v>
      </c>
      <c r="AI23" s="47">
        <f t="shared" si="8"/>
        <v>20941321.071000002</v>
      </c>
      <c r="AJ23" s="47">
        <f t="shared" si="8"/>
        <v>29538653.512</v>
      </c>
      <c r="AK23" s="47">
        <f t="shared" si="8"/>
        <v>29192759.285</v>
      </c>
      <c r="AL23" s="154">
        <f t="shared" si="8"/>
        <v>19857057.965</v>
      </c>
      <c r="AM23" s="154">
        <f t="shared" si="8"/>
        <v>17939340.558</v>
      </c>
      <c r="AN23" s="154">
        <f t="shared" si="8"/>
        <v>22374009.096</v>
      </c>
      <c r="AO23" s="154">
        <f t="shared" si="8"/>
        <v>2391892.748</v>
      </c>
      <c r="AP23" s="154">
        <f t="shared" si="8"/>
        <v>10804744.911</v>
      </c>
      <c r="AQ23" s="154">
        <f t="shared" si="8"/>
        <v>18678238.249</v>
      </c>
      <c r="AR23" s="154">
        <f t="shared" si="8"/>
        <v>20511815.19</v>
      </c>
      <c r="AS23" s="154">
        <f t="shared" si="8"/>
        <v>25476441.731</v>
      </c>
      <c r="AT23" s="154">
        <f t="shared" si="8"/>
        <v>25098226.109</v>
      </c>
      <c r="AU23" s="154">
        <f t="shared" si="8"/>
        <v>24608425.213</v>
      </c>
      <c r="AV23" s="154">
        <f t="shared" si="8"/>
        <v>28277675.413</v>
      </c>
      <c r="AW23" s="154">
        <f t="shared" si="8"/>
        <v>35949215.064</v>
      </c>
    </row>
    <row r="24" spans="1:49" s="3" customFormat="1" ht="18">
      <c r="A24" s="149" t="s">
        <v>21</v>
      </c>
      <c r="B24" s="47">
        <v>8051875.33</v>
      </c>
      <c r="C24" s="47">
        <v>10919915.01</v>
      </c>
      <c r="D24" s="47">
        <v>13516933.65</v>
      </c>
      <c r="E24" s="47">
        <v>11877726.18</v>
      </c>
      <c r="F24" s="47">
        <v>17618238.15</v>
      </c>
      <c r="G24" s="47">
        <v>17853330.68</v>
      </c>
      <c r="H24" s="47">
        <v>22803251.98</v>
      </c>
      <c r="I24" s="47">
        <v>25638205.03</v>
      </c>
      <c r="J24" s="47">
        <v>18174236.94</v>
      </c>
      <c r="K24" s="47">
        <v>21362818.66</v>
      </c>
      <c r="L24" s="47">
        <v>19068908.02</v>
      </c>
      <c r="M24" s="47">
        <v>0</v>
      </c>
      <c r="N24" s="47">
        <v>0</v>
      </c>
      <c r="O24" s="47">
        <v>27088540.86</v>
      </c>
      <c r="P24" s="47">
        <v>26226271.53</v>
      </c>
      <c r="Q24" s="47">
        <v>25548687.8</v>
      </c>
      <c r="R24" s="47">
        <v>28327299.5</v>
      </c>
      <c r="S24" s="47">
        <v>33528739.92</v>
      </c>
      <c r="T24" s="47">
        <v>32916116.41</v>
      </c>
      <c r="U24" s="47">
        <v>25605176.76</v>
      </c>
      <c r="V24" s="47">
        <v>32468625.84</v>
      </c>
      <c r="W24" s="47">
        <v>37451338.85</v>
      </c>
      <c r="X24" s="47">
        <v>43569290.3</v>
      </c>
      <c r="Y24" s="47">
        <v>34814139.47</v>
      </c>
      <c r="Z24" s="47">
        <v>21745090.09</v>
      </c>
      <c r="AA24" s="47">
        <v>29334387.36</v>
      </c>
      <c r="AB24" s="47">
        <v>18610377.486</v>
      </c>
      <c r="AC24" s="47">
        <v>25775106.736</v>
      </c>
      <c r="AD24" s="47">
        <v>22783008.97</v>
      </c>
      <c r="AE24" s="47">
        <v>19417547.121</v>
      </c>
      <c r="AF24" s="47">
        <v>18422408.793</v>
      </c>
      <c r="AG24" s="47">
        <v>20186699.328</v>
      </c>
      <c r="AH24" s="47">
        <v>22551118.611</v>
      </c>
      <c r="AI24" s="47">
        <v>20555974.199</v>
      </c>
      <c r="AJ24" s="47">
        <v>28834319.097</v>
      </c>
      <c r="AK24" s="47">
        <v>28502851.792</v>
      </c>
      <c r="AL24" s="154">
        <v>18732936.82</v>
      </c>
      <c r="AM24" s="154">
        <v>17566873</v>
      </c>
      <c r="AN24" s="154">
        <v>21534541.282</v>
      </c>
      <c r="AO24" s="154">
        <v>2196769.554</v>
      </c>
      <c r="AP24" s="154">
        <v>10457051.226</v>
      </c>
      <c r="AQ24" s="154">
        <v>17873105.37</v>
      </c>
      <c r="AR24" s="154">
        <v>19845485.331</v>
      </c>
      <c r="AS24" s="154">
        <v>25262406.23</v>
      </c>
      <c r="AT24" s="154">
        <v>24382855.853</v>
      </c>
      <c r="AU24" s="154">
        <v>24261426.838</v>
      </c>
      <c r="AV24" s="154">
        <v>27803722.253</v>
      </c>
      <c r="AW24" s="154">
        <v>35544199.733</v>
      </c>
    </row>
    <row r="25" spans="1:49" s="3" customFormat="1" ht="18">
      <c r="A25" s="149" t="s">
        <v>22</v>
      </c>
      <c r="B25" s="47">
        <v>470077.58</v>
      </c>
      <c r="C25" s="47">
        <v>440834.61</v>
      </c>
      <c r="D25" s="47">
        <v>696642.35</v>
      </c>
      <c r="E25" s="47">
        <v>357297.77</v>
      </c>
      <c r="F25" s="47">
        <v>564775.76</v>
      </c>
      <c r="G25" s="47">
        <v>593365.36</v>
      </c>
      <c r="H25" s="47">
        <v>440887.87</v>
      </c>
      <c r="I25" s="47">
        <v>607891.93</v>
      </c>
      <c r="J25" s="47">
        <v>765667.3</v>
      </c>
      <c r="K25" s="47">
        <v>1539010.54</v>
      </c>
      <c r="L25" s="47">
        <v>383657.31</v>
      </c>
      <c r="M25" s="47">
        <v>0</v>
      </c>
      <c r="N25" s="47">
        <v>0</v>
      </c>
      <c r="O25" s="47">
        <v>1789258.53</v>
      </c>
      <c r="P25" s="47">
        <v>706599.02</v>
      </c>
      <c r="Q25" s="47">
        <v>430339.42</v>
      </c>
      <c r="R25" s="47">
        <v>216687.5</v>
      </c>
      <c r="S25" s="47">
        <v>488415.79</v>
      </c>
      <c r="T25" s="47">
        <v>607139.63</v>
      </c>
      <c r="U25" s="47">
        <v>738482.35</v>
      </c>
      <c r="V25" s="47">
        <v>1023286.05</v>
      </c>
      <c r="W25" s="47">
        <v>503941.6</v>
      </c>
      <c r="X25" s="47">
        <v>824885.98</v>
      </c>
      <c r="Y25" s="47">
        <v>1066238.05</v>
      </c>
      <c r="Z25" s="47">
        <v>882302.29</v>
      </c>
      <c r="AA25" s="47">
        <v>760647.3</v>
      </c>
      <c r="AB25" s="47">
        <v>646346.193</v>
      </c>
      <c r="AC25" s="47">
        <v>460576.298</v>
      </c>
      <c r="AD25" s="47">
        <v>325451.41</v>
      </c>
      <c r="AE25" s="47">
        <v>284977.101</v>
      </c>
      <c r="AF25" s="47">
        <v>446818.077</v>
      </c>
      <c r="AG25" s="47">
        <v>777684.361</v>
      </c>
      <c r="AH25" s="47">
        <v>651993.306</v>
      </c>
      <c r="AI25" s="47">
        <v>385346.872</v>
      </c>
      <c r="AJ25" s="47">
        <v>704334.415</v>
      </c>
      <c r="AK25" s="47">
        <v>689907.493</v>
      </c>
      <c r="AL25" s="154">
        <v>1124121.145</v>
      </c>
      <c r="AM25" s="154">
        <v>372467.558</v>
      </c>
      <c r="AN25" s="154">
        <v>839467.814</v>
      </c>
      <c r="AO25" s="154">
        <v>195123.194</v>
      </c>
      <c r="AP25" s="154">
        <v>347693.685</v>
      </c>
      <c r="AQ25" s="154">
        <v>805132.879</v>
      </c>
      <c r="AR25" s="154">
        <v>666329.859</v>
      </c>
      <c r="AS25" s="154">
        <v>214035.501</v>
      </c>
      <c r="AT25" s="154">
        <v>715370.256</v>
      </c>
      <c r="AU25" s="154">
        <v>346998.375</v>
      </c>
      <c r="AV25" s="154">
        <v>473953.16</v>
      </c>
      <c r="AW25" s="154">
        <v>405015.331</v>
      </c>
    </row>
    <row r="26" spans="1:49" s="3" customFormat="1" ht="18">
      <c r="A26" s="149" t="s">
        <v>23</v>
      </c>
      <c r="B26" s="47">
        <v>6117511.62</v>
      </c>
      <c r="C26" s="47">
        <v>7383590.92</v>
      </c>
      <c r="D26" s="47">
        <v>10562488.79</v>
      </c>
      <c r="E26" s="47">
        <v>8473279.71</v>
      </c>
      <c r="F26" s="47">
        <v>8912568.74</v>
      </c>
      <c r="G26" s="47">
        <v>9748694.43</v>
      </c>
      <c r="H26" s="47">
        <v>11440642.66</v>
      </c>
      <c r="I26" s="47">
        <v>8895546.46</v>
      </c>
      <c r="J26" s="47">
        <v>10457766.95</v>
      </c>
      <c r="K26" s="47">
        <v>8551996.17</v>
      </c>
      <c r="L26" s="47">
        <v>10542255.87</v>
      </c>
      <c r="M26" s="47">
        <v>0</v>
      </c>
      <c r="N26" s="47">
        <v>0</v>
      </c>
      <c r="O26" s="47">
        <v>12718053.19</v>
      </c>
      <c r="P26" s="47">
        <v>12261540.03</v>
      </c>
      <c r="Q26" s="47">
        <v>11586520.69</v>
      </c>
      <c r="R26" s="47">
        <v>10290436.19</v>
      </c>
      <c r="S26" s="47">
        <v>11770473.49</v>
      </c>
      <c r="T26" s="47">
        <v>11943040.83</v>
      </c>
      <c r="U26" s="47">
        <v>11877009.69</v>
      </c>
      <c r="V26" s="47">
        <v>9691579.78</v>
      </c>
      <c r="W26" s="47">
        <v>12521267.77</v>
      </c>
      <c r="X26" s="47">
        <v>10758949.32</v>
      </c>
      <c r="Y26" s="47">
        <v>10258412.42</v>
      </c>
      <c r="Z26" s="47">
        <v>5974118.11</v>
      </c>
      <c r="AA26" s="47">
        <v>8642113.07</v>
      </c>
      <c r="AB26" s="47">
        <v>4995560.157</v>
      </c>
      <c r="AC26" s="47">
        <v>6825586.053</v>
      </c>
      <c r="AD26" s="47">
        <v>8721916.699</v>
      </c>
      <c r="AE26" s="47">
        <v>8495657.811</v>
      </c>
      <c r="AF26" s="47">
        <v>6964049.685</v>
      </c>
      <c r="AG26" s="47">
        <v>7748470.108</v>
      </c>
      <c r="AH26" s="47">
        <v>8959667.657</v>
      </c>
      <c r="AI26" s="47">
        <v>9193959.454</v>
      </c>
      <c r="AJ26" s="47">
        <v>10017051.135</v>
      </c>
      <c r="AK26" s="47">
        <v>7918400.359</v>
      </c>
      <c r="AL26" s="154">
        <v>8645120.572</v>
      </c>
      <c r="AM26" s="154">
        <v>9525933.003</v>
      </c>
      <c r="AN26" s="154">
        <v>9425307.779</v>
      </c>
      <c r="AO26" s="154">
        <v>2749694.622</v>
      </c>
      <c r="AP26" s="154">
        <v>7340567.664</v>
      </c>
      <c r="AQ26" s="154">
        <v>6063014.788</v>
      </c>
      <c r="AR26" s="154">
        <v>8378579.471</v>
      </c>
      <c r="AS26" s="154">
        <v>9859416.644</v>
      </c>
      <c r="AT26" s="154">
        <v>14776921.289</v>
      </c>
      <c r="AU26" s="154">
        <v>12420542.649</v>
      </c>
      <c r="AV26" s="154">
        <v>13860792.382</v>
      </c>
      <c r="AW26" s="154">
        <v>14359206.39</v>
      </c>
    </row>
    <row r="27" spans="1:49" s="40" customFormat="1" ht="17.25">
      <c r="A27" s="148" t="s">
        <v>24</v>
      </c>
      <c r="B27" s="45">
        <f>B28+B29+B30</f>
        <v>23675783.67</v>
      </c>
      <c r="C27" s="45">
        <f aca="true" t="shared" si="9" ref="C27:AW27">C28+C29+C30</f>
        <v>27785669.560000002</v>
      </c>
      <c r="D27" s="45">
        <f t="shared" si="9"/>
        <v>39834808.36</v>
      </c>
      <c r="E27" s="45">
        <f t="shared" si="9"/>
        <v>42413641.5</v>
      </c>
      <c r="F27" s="45">
        <f t="shared" si="9"/>
        <v>43623121.78</v>
      </c>
      <c r="G27" s="45">
        <f t="shared" si="9"/>
        <v>35449242.21</v>
      </c>
      <c r="H27" s="45">
        <f t="shared" si="9"/>
        <v>30614354.5</v>
      </c>
      <c r="I27" s="45">
        <f t="shared" si="9"/>
        <v>29470093.47</v>
      </c>
      <c r="J27" s="45">
        <f t="shared" si="9"/>
        <v>29659808.43</v>
      </c>
      <c r="K27" s="45">
        <f t="shared" si="9"/>
        <v>32659349.450000003</v>
      </c>
      <c r="L27" s="45">
        <f t="shared" si="9"/>
        <v>40941237.690000005</v>
      </c>
      <c r="M27" s="45"/>
      <c r="N27" s="45"/>
      <c r="O27" s="45">
        <f t="shared" si="9"/>
        <v>62405544.94</v>
      </c>
      <c r="P27" s="45">
        <f t="shared" si="9"/>
        <v>49859674.71</v>
      </c>
      <c r="Q27" s="45">
        <f t="shared" si="9"/>
        <v>51211150.120000005</v>
      </c>
      <c r="R27" s="45">
        <f t="shared" si="9"/>
        <v>31476796.96</v>
      </c>
      <c r="S27" s="45">
        <f t="shared" si="9"/>
        <v>35457946.28</v>
      </c>
      <c r="T27" s="45">
        <f t="shared" si="9"/>
        <v>52527787.78</v>
      </c>
      <c r="U27" s="45">
        <f t="shared" si="9"/>
        <v>57510865.55</v>
      </c>
      <c r="V27" s="45">
        <f t="shared" si="9"/>
        <v>48883622.129999995</v>
      </c>
      <c r="W27" s="45">
        <f t="shared" si="9"/>
        <v>46258341.410000004</v>
      </c>
      <c r="X27" s="45">
        <f t="shared" si="9"/>
        <v>43475253.78</v>
      </c>
      <c r="Y27" s="45">
        <f t="shared" si="9"/>
        <v>41466709.07</v>
      </c>
      <c r="Z27" s="45">
        <f t="shared" si="9"/>
        <v>24363175.630000003</v>
      </c>
      <c r="AA27" s="45">
        <f t="shared" si="9"/>
        <v>26632714.560000002</v>
      </c>
      <c r="AB27" s="45">
        <f t="shared" si="9"/>
        <v>24377382.303000003</v>
      </c>
      <c r="AC27" s="45">
        <f t="shared" si="9"/>
        <v>33773669.319</v>
      </c>
      <c r="AD27" s="45">
        <f t="shared" si="9"/>
        <v>36547325.611</v>
      </c>
      <c r="AE27" s="45">
        <f t="shared" si="9"/>
        <v>38851119.727</v>
      </c>
      <c r="AF27" s="45">
        <f t="shared" si="9"/>
        <v>21789356.959</v>
      </c>
      <c r="AG27" s="45">
        <f t="shared" si="9"/>
        <v>39434262.835</v>
      </c>
      <c r="AH27" s="45">
        <f t="shared" si="9"/>
        <v>34802824.799</v>
      </c>
      <c r="AI27" s="45">
        <f t="shared" si="9"/>
        <v>33261330.658999998</v>
      </c>
      <c r="AJ27" s="45">
        <f t="shared" si="9"/>
        <v>37592974.585</v>
      </c>
      <c r="AK27" s="45">
        <f t="shared" si="9"/>
        <v>30052643.248999998</v>
      </c>
      <c r="AL27" s="153">
        <f t="shared" si="9"/>
        <v>31260949.882</v>
      </c>
      <c r="AM27" s="153">
        <f t="shared" si="9"/>
        <v>26487500.206</v>
      </c>
      <c r="AN27" s="153">
        <f t="shared" si="9"/>
        <v>23693202.795</v>
      </c>
      <c r="AO27" s="153">
        <f t="shared" si="9"/>
        <v>11695691.164</v>
      </c>
      <c r="AP27" s="153">
        <f t="shared" si="9"/>
        <v>19404306.244999997</v>
      </c>
      <c r="AQ27" s="153">
        <f t="shared" si="9"/>
        <v>45594659.862</v>
      </c>
      <c r="AR27" s="153">
        <f t="shared" si="9"/>
        <v>32530630.277999997</v>
      </c>
      <c r="AS27" s="153">
        <f t="shared" si="9"/>
        <v>47129106.36</v>
      </c>
      <c r="AT27" s="153">
        <f t="shared" si="9"/>
        <v>33477297.3</v>
      </c>
      <c r="AU27" s="153">
        <f t="shared" si="9"/>
        <v>31731725.169999998</v>
      </c>
      <c r="AV27" s="153">
        <f t="shared" si="9"/>
        <v>46376920.412999995</v>
      </c>
      <c r="AW27" s="153">
        <f t="shared" si="9"/>
        <v>44017822.714</v>
      </c>
    </row>
    <row r="28" spans="1:49" s="3" customFormat="1" ht="18">
      <c r="A28" s="149" t="s">
        <v>25</v>
      </c>
      <c r="B28" s="47">
        <v>1827130.15</v>
      </c>
      <c r="C28" s="47">
        <v>2220396.48</v>
      </c>
      <c r="D28" s="47">
        <v>2593892.96</v>
      </c>
      <c r="E28" s="47">
        <v>2014155.79</v>
      </c>
      <c r="F28" s="47">
        <v>2146988.55</v>
      </c>
      <c r="G28" s="47">
        <v>2693107.18</v>
      </c>
      <c r="H28" s="47">
        <v>2756954.71</v>
      </c>
      <c r="I28" s="47">
        <v>2781103.48</v>
      </c>
      <c r="J28" s="47">
        <v>3399116.37</v>
      </c>
      <c r="K28" s="47">
        <v>3805814.11</v>
      </c>
      <c r="L28" s="47">
        <v>2071199.17</v>
      </c>
      <c r="M28" s="47">
        <v>0</v>
      </c>
      <c r="N28" s="47">
        <v>0</v>
      </c>
      <c r="O28" s="47">
        <v>4508700.26</v>
      </c>
      <c r="P28" s="47">
        <v>4145686.4</v>
      </c>
      <c r="Q28" s="47">
        <v>3523448.9</v>
      </c>
      <c r="R28" s="47">
        <v>2778277.01</v>
      </c>
      <c r="S28" s="47">
        <v>3358685.54</v>
      </c>
      <c r="T28" s="47">
        <v>2231635.99</v>
      </c>
      <c r="U28" s="47">
        <v>3609164.95</v>
      </c>
      <c r="V28" s="47">
        <v>3369128.4</v>
      </c>
      <c r="W28" s="47">
        <v>3817556.25</v>
      </c>
      <c r="X28" s="47">
        <v>4612801.55</v>
      </c>
      <c r="Y28" s="47">
        <v>4228817.19</v>
      </c>
      <c r="Z28" s="47">
        <v>2160328.42</v>
      </c>
      <c r="AA28" s="47">
        <v>2367199.09</v>
      </c>
      <c r="AB28" s="47">
        <v>2403285.853</v>
      </c>
      <c r="AC28" s="47">
        <v>2286479.047</v>
      </c>
      <c r="AD28" s="47">
        <v>2074097.119</v>
      </c>
      <c r="AE28" s="47">
        <v>2422319.421</v>
      </c>
      <c r="AF28" s="47">
        <v>1504263.527</v>
      </c>
      <c r="AG28" s="47">
        <v>1815213.632</v>
      </c>
      <c r="AH28" s="47">
        <v>1902521.647</v>
      </c>
      <c r="AI28" s="47">
        <v>1383933.349</v>
      </c>
      <c r="AJ28" s="47">
        <v>1503822.746</v>
      </c>
      <c r="AK28" s="47">
        <v>1849541.024</v>
      </c>
      <c r="AL28" s="154">
        <v>1530643.631</v>
      </c>
      <c r="AM28" s="154">
        <v>1982929.499</v>
      </c>
      <c r="AN28" s="154">
        <v>1573670.336</v>
      </c>
      <c r="AO28" s="154">
        <v>944707.026</v>
      </c>
      <c r="AP28" s="154">
        <v>681404.87</v>
      </c>
      <c r="AQ28" s="154">
        <v>3946882.405</v>
      </c>
      <c r="AR28" s="154">
        <v>2873188.124</v>
      </c>
      <c r="AS28" s="154">
        <v>1975386.252</v>
      </c>
      <c r="AT28" s="154">
        <v>2195762.74</v>
      </c>
      <c r="AU28" s="154">
        <v>3149182.052</v>
      </c>
      <c r="AV28" s="154">
        <v>3649012.208</v>
      </c>
      <c r="AW28" s="154">
        <v>3316458.599</v>
      </c>
    </row>
    <row r="29" spans="1:49" s="3" customFormat="1" ht="18">
      <c r="A29" s="149" t="s">
        <v>26</v>
      </c>
      <c r="B29" s="47">
        <v>2850975.34</v>
      </c>
      <c r="C29" s="47">
        <v>5024141.42</v>
      </c>
      <c r="D29" s="47">
        <v>8264245.96</v>
      </c>
      <c r="E29" s="47">
        <v>5375938.74</v>
      </c>
      <c r="F29" s="47">
        <v>5497719.94</v>
      </c>
      <c r="G29" s="47">
        <v>5621594.15</v>
      </c>
      <c r="H29" s="47">
        <v>5098205.27</v>
      </c>
      <c r="I29" s="47">
        <v>4246409.88</v>
      </c>
      <c r="J29" s="47">
        <v>7826164.83</v>
      </c>
      <c r="K29" s="47">
        <v>5619278.97</v>
      </c>
      <c r="L29" s="47">
        <v>4631248.46</v>
      </c>
      <c r="M29" s="47">
        <v>0</v>
      </c>
      <c r="N29" s="47">
        <v>0</v>
      </c>
      <c r="O29" s="47">
        <v>7549181.67</v>
      </c>
      <c r="P29" s="47">
        <v>9415925.67</v>
      </c>
      <c r="Q29" s="47">
        <v>5328065.26</v>
      </c>
      <c r="R29" s="47">
        <v>5251981.47</v>
      </c>
      <c r="S29" s="47">
        <v>7293528.16</v>
      </c>
      <c r="T29" s="47">
        <v>9378118.45</v>
      </c>
      <c r="U29" s="47">
        <v>5680508.42</v>
      </c>
      <c r="V29" s="47">
        <v>6619731.58</v>
      </c>
      <c r="W29" s="47">
        <v>6271131.21</v>
      </c>
      <c r="X29" s="47">
        <v>5666136.27</v>
      </c>
      <c r="Y29" s="47">
        <v>6454796.73</v>
      </c>
      <c r="Z29" s="47">
        <v>2880103.39</v>
      </c>
      <c r="AA29" s="47">
        <v>3050470.19</v>
      </c>
      <c r="AB29" s="47">
        <v>7183753.565</v>
      </c>
      <c r="AC29" s="47">
        <v>3746975.559</v>
      </c>
      <c r="AD29" s="47">
        <v>7142840.591</v>
      </c>
      <c r="AE29" s="47">
        <v>3486445.721</v>
      </c>
      <c r="AF29" s="47">
        <v>3737019.742</v>
      </c>
      <c r="AG29" s="47">
        <v>2601116.475</v>
      </c>
      <c r="AH29" s="47">
        <v>3574541.02</v>
      </c>
      <c r="AI29" s="47">
        <v>4045832.094</v>
      </c>
      <c r="AJ29" s="47">
        <v>3716293.287</v>
      </c>
      <c r="AK29" s="47">
        <v>4163647.531</v>
      </c>
      <c r="AL29" s="154">
        <v>2845155.939</v>
      </c>
      <c r="AM29" s="154">
        <v>3154807.752</v>
      </c>
      <c r="AN29" s="154">
        <v>3019027.543</v>
      </c>
      <c r="AO29" s="154">
        <v>1021246.442</v>
      </c>
      <c r="AP29" s="154">
        <v>1619804.995</v>
      </c>
      <c r="AQ29" s="154">
        <v>5594397.584</v>
      </c>
      <c r="AR29" s="154">
        <v>6104200.952</v>
      </c>
      <c r="AS29" s="154">
        <v>4356511.329</v>
      </c>
      <c r="AT29" s="154">
        <v>6610294.657</v>
      </c>
      <c r="AU29" s="154">
        <v>6472042.918</v>
      </c>
      <c r="AV29" s="154">
        <v>6242858.765</v>
      </c>
      <c r="AW29" s="154">
        <v>7333684.138</v>
      </c>
    </row>
    <row r="30" spans="1:49" s="3" customFormat="1" ht="18">
      <c r="A30" s="149" t="s">
        <v>27</v>
      </c>
      <c r="B30" s="47">
        <v>18997678.18</v>
      </c>
      <c r="C30" s="47">
        <v>20541131.66</v>
      </c>
      <c r="D30" s="47">
        <v>28976669.44</v>
      </c>
      <c r="E30" s="47">
        <v>35023546.97</v>
      </c>
      <c r="F30" s="47">
        <v>35978413.29</v>
      </c>
      <c r="G30" s="47">
        <v>27134540.88</v>
      </c>
      <c r="H30" s="47">
        <v>22759194.52</v>
      </c>
      <c r="I30" s="47">
        <v>22442580.11</v>
      </c>
      <c r="J30" s="47">
        <v>18434527.23</v>
      </c>
      <c r="K30" s="47">
        <v>23234256.37</v>
      </c>
      <c r="L30" s="47">
        <v>34238790.06</v>
      </c>
      <c r="M30" s="47">
        <v>0</v>
      </c>
      <c r="N30" s="47">
        <v>0</v>
      </c>
      <c r="O30" s="47">
        <v>50347663.01</v>
      </c>
      <c r="P30" s="47">
        <v>36298062.64</v>
      </c>
      <c r="Q30" s="47">
        <v>42359635.96</v>
      </c>
      <c r="R30" s="47">
        <v>23446538.48</v>
      </c>
      <c r="S30" s="47">
        <v>24805732.58</v>
      </c>
      <c r="T30" s="47">
        <v>40918033.34</v>
      </c>
      <c r="U30" s="47">
        <v>48221192.18</v>
      </c>
      <c r="V30" s="47">
        <v>38894762.15</v>
      </c>
      <c r="W30" s="47">
        <v>36169653.95</v>
      </c>
      <c r="X30" s="47">
        <v>33196315.96</v>
      </c>
      <c r="Y30" s="47">
        <v>30783095.15</v>
      </c>
      <c r="Z30" s="47">
        <v>19322743.82</v>
      </c>
      <c r="AA30" s="47">
        <v>21215045.28</v>
      </c>
      <c r="AB30" s="47">
        <v>14790342.885</v>
      </c>
      <c r="AC30" s="47">
        <v>27740214.713</v>
      </c>
      <c r="AD30" s="47">
        <v>27330387.901</v>
      </c>
      <c r="AE30" s="47">
        <v>32942354.585</v>
      </c>
      <c r="AF30" s="47">
        <v>16548073.69</v>
      </c>
      <c r="AG30" s="47">
        <v>35017932.728</v>
      </c>
      <c r="AH30" s="47">
        <v>29325762.132</v>
      </c>
      <c r="AI30" s="47">
        <v>27831565.216</v>
      </c>
      <c r="AJ30" s="47">
        <v>32372858.552</v>
      </c>
      <c r="AK30" s="47">
        <v>24039454.694</v>
      </c>
      <c r="AL30" s="154">
        <v>26885150.312</v>
      </c>
      <c r="AM30" s="154">
        <v>21349762.955</v>
      </c>
      <c r="AN30" s="154">
        <v>19100504.916</v>
      </c>
      <c r="AO30" s="154">
        <v>9729737.696</v>
      </c>
      <c r="AP30" s="154">
        <v>17103096.38</v>
      </c>
      <c r="AQ30" s="154">
        <v>36053379.873</v>
      </c>
      <c r="AR30" s="154">
        <v>23553241.202</v>
      </c>
      <c r="AS30" s="154">
        <v>40797208.779</v>
      </c>
      <c r="AT30" s="154">
        <v>24671239.903</v>
      </c>
      <c r="AU30" s="154">
        <v>22110500.2</v>
      </c>
      <c r="AV30" s="154">
        <v>36485049.44</v>
      </c>
      <c r="AW30" s="154">
        <v>33367679.977</v>
      </c>
    </row>
    <row r="31" spans="1:49" s="40" customFormat="1" ht="17.25">
      <c r="A31" s="148" t="s">
        <v>28</v>
      </c>
      <c r="B31" s="45">
        <f aca="true" t="shared" si="10" ref="B31:L31">B32-SUM(B4+B10+B13+B18+B21+B27)</f>
        <v>3564421.870000005</v>
      </c>
      <c r="C31" s="45">
        <f t="shared" si="10"/>
        <v>5298542.889999986</v>
      </c>
      <c r="D31" s="45">
        <f t="shared" si="10"/>
        <v>6199232.24999994</v>
      </c>
      <c r="E31" s="45">
        <f t="shared" si="10"/>
        <v>3974043.300000012</v>
      </c>
      <c r="F31" s="45">
        <f t="shared" si="10"/>
        <v>5429302.899999917</v>
      </c>
      <c r="G31" s="45">
        <f t="shared" si="10"/>
        <v>4765537.099999964</v>
      </c>
      <c r="H31" s="45">
        <f t="shared" si="10"/>
        <v>5141029.349999964</v>
      </c>
      <c r="I31" s="45">
        <f t="shared" si="10"/>
        <v>3496943.330000043</v>
      </c>
      <c r="J31" s="45">
        <f t="shared" si="10"/>
        <v>4460946.410000026</v>
      </c>
      <c r="K31" s="45">
        <f t="shared" si="10"/>
        <v>11360954.98999995</v>
      </c>
      <c r="L31" s="45">
        <f t="shared" si="10"/>
        <v>6132378.420000017</v>
      </c>
      <c r="M31" s="45"/>
      <c r="N31" s="45"/>
      <c r="O31" s="45">
        <f aca="true" t="shared" si="11" ref="O31:AW31">O32-SUM(O4+O10+O13+O18+O21+O27)</f>
        <v>15942276.859999895</v>
      </c>
      <c r="P31" s="45">
        <f t="shared" si="11"/>
        <v>8820578.830000043</v>
      </c>
      <c r="Q31" s="45">
        <f t="shared" si="11"/>
        <v>7483515.639999986</v>
      </c>
      <c r="R31" s="45">
        <f t="shared" si="11"/>
        <v>5983751.709999919</v>
      </c>
      <c r="S31" s="45">
        <f t="shared" si="11"/>
        <v>5664371.149999976</v>
      </c>
      <c r="T31" s="45">
        <f t="shared" si="11"/>
        <v>6587363.350000024</v>
      </c>
      <c r="U31" s="45">
        <f t="shared" si="11"/>
        <v>6843176.7700001</v>
      </c>
      <c r="V31" s="45">
        <f t="shared" si="11"/>
        <v>4821355.389999986</v>
      </c>
      <c r="W31" s="45">
        <f t="shared" si="11"/>
        <v>6923450.430000067</v>
      </c>
      <c r="X31" s="45">
        <f t="shared" si="11"/>
        <v>6275707.600000024</v>
      </c>
      <c r="Y31" s="45">
        <f t="shared" si="11"/>
        <v>10092677.569999993</v>
      </c>
      <c r="Z31" s="45">
        <f t="shared" si="11"/>
        <v>5044155.360000014</v>
      </c>
      <c r="AA31" s="45">
        <f t="shared" si="11"/>
        <v>5290710.680000007</v>
      </c>
      <c r="AB31" s="45">
        <f t="shared" si="11"/>
        <v>5195197.1890000105</v>
      </c>
      <c r="AC31" s="45">
        <f t="shared" si="11"/>
        <v>6254822.081999958</v>
      </c>
      <c r="AD31" s="45">
        <f t="shared" si="11"/>
        <v>11684292.42599988</v>
      </c>
      <c r="AE31" s="45">
        <f t="shared" si="11"/>
        <v>4242162.673999965</v>
      </c>
      <c r="AF31" s="45">
        <f t="shared" si="11"/>
        <v>3837510.100000024</v>
      </c>
      <c r="AG31" s="45">
        <f t="shared" si="11"/>
        <v>3887084.5400000215</v>
      </c>
      <c r="AH31" s="45">
        <f t="shared" si="11"/>
        <v>4276768.173999965</v>
      </c>
      <c r="AI31" s="45">
        <f t="shared" si="11"/>
        <v>4857983.425999939</v>
      </c>
      <c r="AJ31" s="45">
        <f t="shared" si="11"/>
        <v>6333345.409000039</v>
      </c>
      <c r="AK31" s="45">
        <f t="shared" si="11"/>
        <v>5186309.237000048</v>
      </c>
      <c r="AL31" s="153">
        <f t="shared" si="11"/>
        <v>4202989.970999956</v>
      </c>
      <c r="AM31" s="153">
        <f t="shared" si="11"/>
        <v>5202514.296000063</v>
      </c>
      <c r="AN31" s="153">
        <f t="shared" si="11"/>
        <v>4519745.055000007</v>
      </c>
      <c r="AO31" s="153">
        <f t="shared" si="11"/>
        <v>1752412.9539999962</v>
      </c>
      <c r="AP31" s="153">
        <f t="shared" si="11"/>
        <v>3388561.988999963</v>
      </c>
      <c r="AQ31" s="153">
        <f t="shared" si="11"/>
        <v>4108040.121999979</v>
      </c>
      <c r="AR31" s="153">
        <f t="shared" si="11"/>
        <v>4108105.840999961</v>
      </c>
      <c r="AS31" s="153">
        <f t="shared" si="11"/>
        <v>10372884.829000056</v>
      </c>
      <c r="AT31" s="153">
        <f t="shared" si="11"/>
        <v>6659266.784999907</v>
      </c>
      <c r="AU31" s="153">
        <f t="shared" si="11"/>
        <v>9221769.236999929</v>
      </c>
      <c r="AV31" s="153">
        <f t="shared" si="11"/>
        <v>7587816.5879999995</v>
      </c>
      <c r="AW31" s="153">
        <f t="shared" si="11"/>
        <v>7978541.931999981</v>
      </c>
    </row>
    <row r="32" spans="1:49" s="49" customFormat="1" ht="18">
      <c r="A32" s="150" t="s">
        <v>34</v>
      </c>
      <c r="B32" s="48">
        <v>394234861.06</v>
      </c>
      <c r="C32" s="48">
        <v>432748688.378</v>
      </c>
      <c r="D32" s="48">
        <v>469698833.7</v>
      </c>
      <c r="E32" s="48">
        <v>412201760.72</v>
      </c>
      <c r="F32" s="48">
        <v>476340953.19</v>
      </c>
      <c r="G32" s="48">
        <v>513545720.68</v>
      </c>
      <c r="H32" s="48">
        <v>498551921.44</v>
      </c>
      <c r="I32" s="48">
        <v>464972081.99</v>
      </c>
      <c r="J32" s="48">
        <v>457898390.04</v>
      </c>
      <c r="K32" s="48">
        <v>491588757.4</v>
      </c>
      <c r="L32" s="48">
        <v>507161603.75</v>
      </c>
      <c r="M32" s="48"/>
      <c r="N32" s="48"/>
      <c r="O32" s="48">
        <v>595661049.3</v>
      </c>
      <c r="P32" s="48">
        <v>627529437.07</v>
      </c>
      <c r="Q32" s="48">
        <v>552464936.63</v>
      </c>
      <c r="R32" s="48">
        <v>545252284.54</v>
      </c>
      <c r="S32" s="48">
        <v>612122971.55</v>
      </c>
      <c r="T32" s="48">
        <v>574343142.53</v>
      </c>
      <c r="U32" s="48">
        <v>581194582.49</v>
      </c>
      <c r="V32" s="48">
        <v>601655524.24</v>
      </c>
      <c r="W32" s="48">
        <v>612693552.72</v>
      </c>
      <c r="X32" s="48">
        <v>618578538.17</v>
      </c>
      <c r="Y32" s="48">
        <v>533265722.99</v>
      </c>
      <c r="Z32" s="48">
        <v>366435069.32</v>
      </c>
      <c r="AA32" s="48">
        <v>408110223.08</v>
      </c>
      <c r="AB32" s="48">
        <v>329929400.202</v>
      </c>
      <c r="AC32" s="48">
        <v>418741206.371</v>
      </c>
      <c r="AD32" s="48">
        <v>438358607.409</v>
      </c>
      <c r="AE32" s="48">
        <v>458947657.047</v>
      </c>
      <c r="AF32" s="48">
        <v>357388180.061</v>
      </c>
      <c r="AG32" s="48">
        <v>384747102.746</v>
      </c>
      <c r="AH32" s="48">
        <v>403958695.227</v>
      </c>
      <c r="AI32" s="48">
        <v>401122681.519</v>
      </c>
      <c r="AJ32" s="48">
        <v>405860861.471</v>
      </c>
      <c r="AK32" s="48">
        <v>420487448.906</v>
      </c>
      <c r="AL32" s="155">
        <v>383675805.905</v>
      </c>
      <c r="AM32" s="155">
        <v>455395349.698</v>
      </c>
      <c r="AN32" s="155">
        <v>449872528.856</v>
      </c>
      <c r="AO32" s="155">
        <v>225007648.546</v>
      </c>
      <c r="AP32" s="155">
        <v>361148402.525</v>
      </c>
      <c r="AQ32" s="155">
        <v>407494757.164</v>
      </c>
      <c r="AR32" s="155">
        <v>359267399.367</v>
      </c>
      <c r="AS32" s="155">
        <v>405136031.805</v>
      </c>
      <c r="AT32" s="155">
        <v>442764397.803</v>
      </c>
      <c r="AU32" s="155">
        <v>458847270.177</v>
      </c>
      <c r="AV32" s="155">
        <v>510214148.991</v>
      </c>
      <c r="AW32" s="155">
        <v>527427842.149</v>
      </c>
    </row>
    <row r="33" ht="20.25">
      <c r="A33" s="6"/>
    </row>
    <row r="34" spans="2:52" ht="2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</row>
    <row r="35" ht="22.5">
      <c r="A35" s="31" t="s">
        <v>55</v>
      </c>
    </row>
    <row r="37" spans="1:41" ht="20.25">
      <c r="A37" s="147" t="s">
        <v>0</v>
      </c>
      <c r="AL37" s="152" t="s">
        <v>29</v>
      </c>
      <c r="AM37" s="152" t="s">
        <v>30</v>
      </c>
      <c r="AN37" s="152" t="s">
        <v>31</v>
      </c>
      <c r="AO37" s="152" t="s">
        <v>35</v>
      </c>
    </row>
    <row r="38" spans="1:41" s="3" customFormat="1" ht="18">
      <c r="A38" s="148" t="s">
        <v>1</v>
      </c>
      <c r="AL38" s="153">
        <f>AL39+AL42+AL43</f>
        <v>49396450.066</v>
      </c>
      <c r="AM38" s="153">
        <f>AM39+AM42+AM43</f>
        <v>53518166.379</v>
      </c>
      <c r="AN38" s="153">
        <f>AN39+AN42+AN43</f>
        <v>60257450.352</v>
      </c>
      <c r="AO38" s="153">
        <f>AO39+AO42+AO43</f>
        <v>48384342.13599999</v>
      </c>
    </row>
    <row r="39" spans="1:41" s="3" customFormat="1" ht="18">
      <c r="A39" s="149" t="s">
        <v>2</v>
      </c>
      <c r="AL39" s="154">
        <f>AL40+AL41</f>
        <v>9471943.409</v>
      </c>
      <c r="AM39" s="154">
        <f>AM40+AM41</f>
        <v>9594477.168</v>
      </c>
      <c r="AN39" s="154">
        <f>AN40+AN41</f>
        <v>12909800.161</v>
      </c>
      <c r="AO39" s="154">
        <f>AO40+AO41</f>
        <v>6592878.227</v>
      </c>
    </row>
    <row r="40" spans="1:41" s="3" customFormat="1" ht="18">
      <c r="A40" s="149" t="s">
        <v>3</v>
      </c>
      <c r="AL40" s="154">
        <v>7666644.488</v>
      </c>
      <c r="AM40" s="154">
        <v>7405187.132</v>
      </c>
      <c r="AN40" s="154">
        <v>9870294.602</v>
      </c>
      <c r="AO40" s="154">
        <v>4690887.819</v>
      </c>
    </row>
    <row r="41" spans="1:41" s="3" customFormat="1" ht="18">
      <c r="A41" s="149" t="s">
        <v>4</v>
      </c>
      <c r="AL41" s="154">
        <v>1805298.921</v>
      </c>
      <c r="AM41" s="154">
        <v>2189290.036</v>
      </c>
      <c r="AN41" s="154">
        <v>3039505.559</v>
      </c>
      <c r="AO41" s="154">
        <v>1901990.408</v>
      </c>
    </row>
    <row r="42" spans="1:41" s="3" customFormat="1" ht="18">
      <c r="A42" s="149" t="s">
        <v>5</v>
      </c>
      <c r="AL42" s="154">
        <v>24886690.675</v>
      </c>
      <c r="AM42" s="154">
        <v>32480541.866</v>
      </c>
      <c r="AN42" s="154">
        <v>31123458.531</v>
      </c>
      <c r="AO42" s="154">
        <v>24768610.628</v>
      </c>
    </row>
    <row r="43" spans="1:41" s="3" customFormat="1" ht="18">
      <c r="A43" s="149" t="s">
        <v>6</v>
      </c>
      <c r="AL43" s="154">
        <v>15037815.982</v>
      </c>
      <c r="AM43" s="154">
        <v>11443147.345</v>
      </c>
      <c r="AN43" s="154">
        <v>16224191.66</v>
      </c>
      <c r="AO43" s="154">
        <v>17022853.281</v>
      </c>
    </row>
    <row r="44" spans="1:41" s="3" customFormat="1" ht="18">
      <c r="A44" s="148" t="s">
        <v>7</v>
      </c>
      <c r="AL44" s="153">
        <f>AL45+AL46</f>
        <v>173415083.922</v>
      </c>
      <c r="AM44" s="153">
        <f>AM45+AM46</f>
        <v>192718734.86400002</v>
      </c>
      <c r="AN44" s="153">
        <f>AN45+AN46</f>
        <v>206580070.301</v>
      </c>
      <c r="AO44" s="153">
        <f>AO45+AO46</f>
        <v>180502842.588</v>
      </c>
    </row>
    <row r="45" spans="1:41" s="3" customFormat="1" ht="18">
      <c r="A45" s="149" t="s">
        <v>8</v>
      </c>
      <c r="AL45" s="154">
        <v>36415599.418</v>
      </c>
      <c r="AM45" s="154">
        <v>38490521.071</v>
      </c>
      <c r="AN45" s="154">
        <v>36123181.549</v>
      </c>
      <c r="AO45" s="154">
        <v>25527170.33</v>
      </c>
    </row>
    <row r="46" spans="1:41" s="3" customFormat="1" ht="18">
      <c r="A46" s="149" t="s">
        <v>9</v>
      </c>
      <c r="AL46" s="154">
        <v>136999484.504</v>
      </c>
      <c r="AM46" s="154">
        <v>154228213.793</v>
      </c>
      <c r="AN46" s="154">
        <v>170456888.752</v>
      </c>
      <c r="AO46" s="154">
        <v>154975672.258</v>
      </c>
    </row>
    <row r="47" spans="1:41" s="3" customFormat="1" ht="18">
      <c r="A47" s="148" t="s">
        <v>10</v>
      </c>
      <c r="AL47" s="153">
        <f>AL48+AL49</f>
        <v>43608033.825</v>
      </c>
      <c r="AM47" s="153">
        <f>AM48+AM49</f>
        <v>41494156.419999994</v>
      </c>
      <c r="AN47" s="153">
        <f>AN48+AN49</f>
        <v>48607459.669</v>
      </c>
      <c r="AO47" s="153">
        <f>AO48+AO49</f>
        <v>46711781.35</v>
      </c>
    </row>
    <row r="48" spans="1:41" s="3" customFormat="1" ht="18">
      <c r="A48" s="149" t="s">
        <v>11</v>
      </c>
      <c r="AL48" s="154">
        <v>187145.444</v>
      </c>
      <c r="AM48" s="154">
        <v>25083.546</v>
      </c>
      <c r="AN48" s="154">
        <v>310264</v>
      </c>
      <c r="AO48" s="154">
        <v>279642.399</v>
      </c>
    </row>
    <row r="49" spans="1:41" s="3" customFormat="1" ht="18">
      <c r="A49" s="149" t="s">
        <v>12</v>
      </c>
      <c r="AL49" s="154">
        <f>AL50+AL51</f>
        <v>43420888.381000005</v>
      </c>
      <c r="AM49" s="154">
        <f>AM50+AM51</f>
        <v>41469072.874</v>
      </c>
      <c r="AN49" s="154">
        <f>AN50+AN51</f>
        <v>48297195.669</v>
      </c>
      <c r="AO49" s="154">
        <f>AO50+AO51</f>
        <v>46432138.951000005</v>
      </c>
    </row>
    <row r="50" spans="1:41" s="3" customFormat="1" ht="18">
      <c r="A50" s="149" t="s">
        <v>13</v>
      </c>
      <c r="AL50" s="154">
        <v>28353941.362000003</v>
      </c>
      <c r="AM50" s="154">
        <v>27239496.578</v>
      </c>
      <c r="AN50" s="154">
        <v>31519752.152</v>
      </c>
      <c r="AO50" s="154">
        <v>32874897.738</v>
      </c>
    </row>
    <row r="51" spans="1:41" s="3" customFormat="1" ht="18">
      <c r="A51" s="149" t="s">
        <v>14</v>
      </c>
      <c r="AL51" s="154">
        <v>15066947.019</v>
      </c>
      <c r="AM51" s="154">
        <v>14229576.296</v>
      </c>
      <c r="AN51" s="154">
        <v>16777443.517</v>
      </c>
      <c r="AO51" s="154">
        <v>13557241.213</v>
      </c>
    </row>
    <row r="52" spans="1:41" s="3" customFormat="1" ht="18">
      <c r="A52" s="148" t="s">
        <v>15</v>
      </c>
      <c r="AL52" s="153">
        <f>AL53+AL54</f>
        <v>106780715.337</v>
      </c>
      <c r="AM52" s="153">
        <f>AM53+AM54</f>
        <v>80949339.42300001</v>
      </c>
      <c r="AN52" s="153">
        <f>AN53+AN54</f>
        <v>117606671.606</v>
      </c>
      <c r="AO52" s="153">
        <f>AO53+AO54</f>
        <v>113777823.681</v>
      </c>
    </row>
    <row r="53" spans="1:41" s="3" customFormat="1" ht="18">
      <c r="A53" s="149" t="s">
        <v>16</v>
      </c>
      <c r="AL53" s="154">
        <v>60097505.614</v>
      </c>
      <c r="AM53" s="154">
        <v>52638319.008</v>
      </c>
      <c r="AN53" s="154">
        <v>88974026.256</v>
      </c>
      <c r="AO53" s="154">
        <v>77787172.766</v>
      </c>
    </row>
    <row r="54" spans="1:41" s="3" customFormat="1" ht="18">
      <c r="A54" s="149" t="s">
        <v>17</v>
      </c>
      <c r="AL54" s="154">
        <v>46683209.723</v>
      </c>
      <c r="AM54" s="154">
        <v>28311020.415</v>
      </c>
      <c r="AN54" s="154">
        <v>28632645.35</v>
      </c>
      <c r="AO54" s="154">
        <v>35990650.915</v>
      </c>
    </row>
    <row r="55" spans="1:41" s="3" customFormat="1" ht="18">
      <c r="A55" s="148" t="s">
        <v>18</v>
      </c>
      <c r="AL55" s="153">
        <f>AL56+AL57+AL60</f>
        <v>35729679.585</v>
      </c>
      <c r="AM55" s="153">
        <f>AM56+AM57+AM60</f>
        <v>39714018.41599999</v>
      </c>
      <c r="AN55" s="153">
        <f>AN56+AN57+AN60</f>
        <v>47664429.89</v>
      </c>
      <c r="AO55" s="153">
        <f>AO56+AO57+AO60</f>
        <v>45277278.936000004</v>
      </c>
    </row>
    <row r="56" spans="1:41" s="3" customFormat="1" ht="18">
      <c r="A56" s="149" t="s">
        <v>19</v>
      </c>
      <c r="AL56" s="154">
        <v>798443.732</v>
      </c>
      <c r="AM56" s="154">
        <v>1634589.229</v>
      </c>
      <c r="AN56" s="154">
        <v>1364219.172</v>
      </c>
      <c r="AO56" s="154">
        <v>2708343.44</v>
      </c>
    </row>
    <row r="57" spans="1:41" s="3" customFormat="1" ht="18">
      <c r="A57" s="149" t="s">
        <v>20</v>
      </c>
      <c r="AL57" s="154">
        <f>AL58+AL59</f>
        <v>23118913.881</v>
      </c>
      <c r="AM57" s="154">
        <f>AM58+AM59</f>
        <v>25612019.198</v>
      </c>
      <c r="AN57" s="154">
        <f>AN58+AN59</f>
        <v>33617757.713</v>
      </c>
      <c r="AO57" s="154">
        <f>AO58+AO59</f>
        <v>28585949.535</v>
      </c>
    </row>
    <row r="58" spans="1:41" s="3" customFormat="1" ht="18">
      <c r="A58" s="149" t="s">
        <v>21</v>
      </c>
      <c r="AL58" s="154">
        <v>22132961.102</v>
      </c>
      <c r="AM58" s="154">
        <v>24673305.375</v>
      </c>
      <c r="AN58" s="154">
        <v>31721343.427</v>
      </c>
      <c r="AO58" s="154">
        <v>27564509.409</v>
      </c>
    </row>
    <row r="59" spans="1:41" s="3" customFormat="1" ht="18">
      <c r="A59" s="149" t="s">
        <v>22</v>
      </c>
      <c r="AL59" s="154">
        <v>985952.779</v>
      </c>
      <c r="AM59" s="154">
        <v>938713.823</v>
      </c>
      <c r="AN59" s="154">
        <v>1896414.286</v>
      </c>
      <c r="AO59" s="154">
        <v>1021440.126</v>
      </c>
    </row>
    <row r="60" spans="1:41" s="3" customFormat="1" ht="18">
      <c r="A60" s="149" t="s">
        <v>23</v>
      </c>
      <c r="AL60" s="154">
        <v>11812321.972</v>
      </c>
      <c r="AM60" s="154">
        <v>12467409.989</v>
      </c>
      <c r="AN60" s="154">
        <v>12682453.005</v>
      </c>
      <c r="AO60" s="154">
        <v>13982985.961</v>
      </c>
    </row>
    <row r="61" spans="1:41" s="3" customFormat="1" ht="18">
      <c r="A61" s="148" t="s">
        <v>24</v>
      </c>
      <c r="AL61" s="153">
        <f>AL62+AL63+AL64</f>
        <v>46503850.507</v>
      </c>
      <c r="AM61" s="153">
        <f>AM62+AM63+AM64</f>
        <v>36907899.948</v>
      </c>
      <c r="AN61" s="153">
        <f>AN62+AN63+AN64</f>
        <v>39926869.503</v>
      </c>
      <c r="AO61" s="153">
        <f>AO62+AO63+AO64</f>
        <v>49390153.043</v>
      </c>
    </row>
    <row r="62" spans="1:41" s="3" customFormat="1" ht="18">
      <c r="A62" s="149" t="s">
        <v>25</v>
      </c>
      <c r="AL62" s="154">
        <v>2578337.269</v>
      </c>
      <c r="AM62" s="154">
        <v>2803170.685</v>
      </c>
      <c r="AN62" s="154">
        <v>2885145.746</v>
      </c>
      <c r="AO62" s="154">
        <v>4537516.222</v>
      </c>
    </row>
    <row r="63" spans="1:41" s="3" customFormat="1" ht="18">
      <c r="A63" s="149" t="s">
        <v>26</v>
      </c>
      <c r="AL63" s="154">
        <v>5926456.168</v>
      </c>
      <c r="AM63" s="154">
        <v>4297566.755</v>
      </c>
      <c r="AN63" s="154">
        <v>6799777.059</v>
      </c>
      <c r="AO63" s="154">
        <v>11614040.423</v>
      </c>
    </row>
    <row r="64" spans="1:41" s="3" customFormat="1" ht="18">
      <c r="A64" s="149" t="s">
        <v>27</v>
      </c>
      <c r="AL64" s="154">
        <v>37999057.07</v>
      </c>
      <c r="AM64" s="154">
        <v>29807162.508</v>
      </c>
      <c r="AN64" s="154">
        <v>30241946.698</v>
      </c>
      <c r="AO64" s="154">
        <v>33238596.398</v>
      </c>
    </row>
    <row r="65" spans="1:41" s="3" customFormat="1" ht="18">
      <c r="A65" s="148" t="s">
        <v>28</v>
      </c>
      <c r="AL65" s="153">
        <f>AL66-SUM(AL38+AL44+AL47+AL52+AL55+AL61)</f>
        <v>4967752.784000039</v>
      </c>
      <c r="AM65" s="153">
        <f>AM66-SUM(AM38+AM44+AM47+AM52+AM55+AM61)</f>
        <v>6642749.00699991</v>
      </c>
      <c r="AN65" s="153">
        <f>AN66-SUM(AN38+AN44+AN47+AN52+AN55+AN61)</f>
        <v>7328202.848999977</v>
      </c>
      <c r="AO65" s="153">
        <f>AO66-SUM(AO38+AO44+AO47+AO52+AO55+AO61)</f>
        <v>5812529.09800005</v>
      </c>
    </row>
    <row r="66" spans="1:41" s="3" customFormat="1" ht="18">
      <c r="A66" s="150" t="s">
        <v>34</v>
      </c>
      <c r="AL66" s="155">
        <v>460401566.026</v>
      </c>
      <c r="AM66" s="155">
        <v>451945064.457</v>
      </c>
      <c r="AN66" s="155">
        <v>527971154.17</v>
      </c>
      <c r="AO66" s="155">
        <v>489856750.832</v>
      </c>
    </row>
  </sheetData>
  <sheetProtection/>
  <printOptions/>
  <pageMargins left="0.698487442922374" right="0.572916666666667" top="0.75" bottom="0.489583333333333" header="0.3" footer="0.3"/>
  <pageSetup firstPageNumber="3" useFirstPageNumber="1" horizontalDpi="600" verticalDpi="600" orientation="landscape" paperSize="9" scale="42" r:id="rId1"/>
  <headerFooter>
    <oddFooter>&amp;C&amp;16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K39" sqref="K39"/>
    </sheetView>
  </sheetViews>
  <sheetFormatPr defaultColWidth="9.140625" defaultRowHeight="15"/>
  <cols>
    <col min="1" max="1" width="8.28125" style="65" customWidth="1"/>
    <col min="2" max="2" width="55.421875" style="1" customWidth="1"/>
    <col min="3" max="3" width="12.140625" style="1" bestFit="1" customWidth="1"/>
    <col min="4" max="4" width="8.28125" style="1" bestFit="1" customWidth="1"/>
    <col min="5" max="5" width="12.140625" style="1" bestFit="1" customWidth="1"/>
    <col min="6" max="6" width="8.28125" style="1" bestFit="1" customWidth="1"/>
    <col min="7" max="7" width="12.140625" style="1" bestFit="1" customWidth="1"/>
    <col min="8" max="8" width="9.7109375" style="66" bestFit="1" customWidth="1"/>
    <col min="9" max="9" width="12.140625" style="1" bestFit="1" customWidth="1"/>
    <col min="10" max="10" width="8.28125" style="1" bestFit="1" customWidth="1"/>
    <col min="11" max="11" width="12.140625" style="1" bestFit="1" customWidth="1"/>
    <col min="12" max="12" width="8.28125" style="1" bestFit="1" customWidth="1"/>
    <col min="13" max="13" width="12.140625" style="1" bestFit="1" customWidth="1"/>
    <col min="14" max="14" width="8.28125" style="1" bestFit="1" customWidth="1"/>
    <col min="15" max="15" width="18.28125" style="1" bestFit="1" customWidth="1"/>
    <col min="16" max="16" width="9.8515625" style="1" bestFit="1" customWidth="1"/>
    <col min="17" max="17" width="18.00390625" style="1" bestFit="1" customWidth="1"/>
    <col min="18" max="18" width="8.28125" style="1" bestFit="1" customWidth="1"/>
    <col min="19" max="19" width="12.140625" style="1" bestFit="1" customWidth="1"/>
    <col min="20" max="20" width="8.28125" style="1" bestFit="1" customWidth="1"/>
    <col min="21" max="21" width="12.140625" style="1" bestFit="1" customWidth="1"/>
    <col min="22" max="22" width="8.28125" style="1" bestFit="1" customWidth="1"/>
    <col min="23" max="23" width="12.140625" style="1" bestFit="1" customWidth="1"/>
    <col min="24" max="24" width="8.28125" style="1" bestFit="1" customWidth="1"/>
    <col min="25" max="25" width="12.140625" style="1" bestFit="1" customWidth="1"/>
    <col min="26" max="26" width="8.28125" style="1" bestFit="1" customWidth="1"/>
    <col min="27" max="27" width="12.140625" style="1" bestFit="1" customWidth="1"/>
    <col min="28" max="28" width="7.8515625" style="1" bestFit="1" customWidth="1"/>
    <col min="29" max="29" width="12.140625" style="1" bestFit="1" customWidth="1"/>
    <col min="30" max="30" width="7.8515625" style="1" bestFit="1" customWidth="1"/>
    <col min="31" max="31" width="12.140625" style="1" bestFit="1" customWidth="1"/>
    <col min="32" max="32" width="7.8515625" style="1" bestFit="1" customWidth="1"/>
    <col min="33" max="33" width="12.140625" style="1" bestFit="1" customWidth="1"/>
    <col min="34" max="34" width="7.8515625" style="1" bestFit="1" customWidth="1"/>
    <col min="35" max="16384" width="9.140625" style="1" customWidth="1"/>
  </cols>
  <sheetData>
    <row r="1" spans="1:8" s="19" customFormat="1" ht="18">
      <c r="A1" s="63"/>
      <c r="B1" s="53" t="s">
        <v>117</v>
      </c>
      <c r="H1" s="64"/>
    </row>
    <row r="2" spans="1:14" ht="15">
      <c r="A2" s="173" t="s">
        <v>96</v>
      </c>
      <c r="B2" s="174" t="s">
        <v>97</v>
      </c>
      <c r="C2" s="172" t="s">
        <v>29</v>
      </c>
      <c r="D2" s="172"/>
      <c r="E2" s="172" t="s">
        <v>30</v>
      </c>
      <c r="F2" s="172"/>
      <c r="G2" s="172" t="s">
        <v>31</v>
      </c>
      <c r="H2" s="172"/>
      <c r="I2" s="172" t="s">
        <v>35</v>
      </c>
      <c r="J2" s="172"/>
      <c r="K2" s="172" t="s">
        <v>37</v>
      </c>
      <c r="L2" s="172"/>
      <c r="M2" s="172" t="s">
        <v>38</v>
      </c>
      <c r="N2" s="172"/>
    </row>
    <row r="3" spans="1:14" s="67" customFormat="1" ht="15">
      <c r="A3" s="173"/>
      <c r="B3" s="174"/>
      <c r="C3" s="104" t="s">
        <v>177</v>
      </c>
      <c r="D3" s="104" t="s">
        <v>178</v>
      </c>
      <c r="E3" s="104" t="s">
        <v>177</v>
      </c>
      <c r="F3" s="104" t="s">
        <v>178</v>
      </c>
      <c r="G3" s="104" t="s">
        <v>177</v>
      </c>
      <c r="H3" s="104" t="s">
        <v>178</v>
      </c>
      <c r="I3" s="104" t="s">
        <v>177</v>
      </c>
      <c r="J3" s="104" t="s">
        <v>178</v>
      </c>
      <c r="K3" s="104" t="s">
        <v>177</v>
      </c>
      <c r="L3" s="104" t="s">
        <v>178</v>
      </c>
      <c r="M3" s="104" t="s">
        <v>177</v>
      </c>
      <c r="N3" s="105" t="s">
        <v>178</v>
      </c>
    </row>
    <row r="4" spans="1:14" s="68" customFormat="1" ht="15" customHeight="1">
      <c r="A4" s="106">
        <v>240120</v>
      </c>
      <c r="B4" s="112" t="s">
        <v>56</v>
      </c>
      <c r="C4" s="120">
        <v>75491998.284</v>
      </c>
      <c r="D4" s="165">
        <f>C4/$C$14*100</f>
        <v>18.98093704721351</v>
      </c>
      <c r="E4" s="120">
        <v>106933847.675</v>
      </c>
      <c r="F4" s="165">
        <f>E4/$E$14*100</f>
        <v>29.2536426975788</v>
      </c>
      <c r="G4" s="120">
        <v>33538432.064</v>
      </c>
      <c r="H4" s="165">
        <f>G4/$G$14*100</f>
        <v>12.327777084404119</v>
      </c>
      <c r="I4" s="120">
        <v>6317298.426</v>
      </c>
      <c r="J4" s="165">
        <f>I4/$I$14*100</f>
        <v>3.1511519735696636</v>
      </c>
      <c r="K4" s="120">
        <v>16083307.9</v>
      </c>
      <c r="L4" s="165">
        <f>K4/$K$14*100</f>
        <v>5.383889621868273</v>
      </c>
      <c r="M4" s="120">
        <v>9369450.627</v>
      </c>
      <c r="N4" s="109">
        <f>M4/$M$14*100</f>
        <v>2.842604692157522</v>
      </c>
    </row>
    <row r="5" spans="1:14" s="68" customFormat="1" ht="15" customHeight="1">
      <c r="A5" s="106">
        <v>260400</v>
      </c>
      <c r="B5" s="112" t="s">
        <v>57</v>
      </c>
      <c r="C5" s="120">
        <v>46399725.248</v>
      </c>
      <c r="D5" s="165">
        <f aca="true" t="shared" si="0" ref="D5:D14">C5/$C$14*100</f>
        <v>11.66627303501849</v>
      </c>
      <c r="E5" s="120">
        <v>31271952.395</v>
      </c>
      <c r="F5" s="165">
        <f aca="true" t="shared" si="1" ref="F5:F14">E5/$E$14*100</f>
        <v>8.554994903011412</v>
      </c>
      <c r="G5" s="120">
        <v>24052806.647</v>
      </c>
      <c r="H5" s="165">
        <f aca="true" t="shared" si="2" ref="H5:H14">G5/$G$14*100</f>
        <v>8.841130021602005</v>
      </c>
      <c r="I5" s="120">
        <v>0</v>
      </c>
      <c r="J5" s="165">
        <f aca="true" t="shared" si="3" ref="J5:J14">I5/$I$14*100</f>
        <v>0</v>
      </c>
      <c r="K5" s="120">
        <v>60809954.55</v>
      </c>
      <c r="L5" s="165">
        <f aca="true" t="shared" si="4" ref="L5:L14">K5/$K$14*100</f>
        <v>20.356140990624592</v>
      </c>
      <c r="M5" s="120">
        <v>38780494.942</v>
      </c>
      <c r="N5" s="109">
        <f aca="true" t="shared" si="5" ref="N5:N14">M5/$M$14*100</f>
        <v>11.765643608670915</v>
      </c>
    </row>
    <row r="6" spans="1:14" s="68" customFormat="1" ht="15" customHeight="1">
      <c r="A6" s="106">
        <v>520100</v>
      </c>
      <c r="B6" s="112" t="s">
        <v>58</v>
      </c>
      <c r="C6" s="120">
        <v>3283664.708</v>
      </c>
      <c r="D6" s="165">
        <f t="shared" si="0"/>
        <v>0.8256111180450036</v>
      </c>
      <c r="E6" s="120">
        <v>231363.128</v>
      </c>
      <c r="F6" s="165">
        <f t="shared" si="1"/>
        <v>0.06329347000097263</v>
      </c>
      <c r="G6" s="120">
        <v>240775.679</v>
      </c>
      <c r="H6" s="165">
        <f t="shared" si="2"/>
        <v>0.08850231556424266</v>
      </c>
      <c r="I6" s="120">
        <v>0</v>
      </c>
      <c r="J6" s="165">
        <f t="shared" si="3"/>
        <v>0</v>
      </c>
      <c r="K6" s="120">
        <v>0</v>
      </c>
      <c r="L6" s="165">
        <f t="shared" si="4"/>
        <v>0</v>
      </c>
      <c r="M6" s="120">
        <v>113328.83</v>
      </c>
      <c r="N6" s="109">
        <f t="shared" si="5"/>
        <v>0.0343829192062108</v>
      </c>
    </row>
    <row r="7" spans="1:14" s="68" customFormat="1" ht="15" customHeight="1">
      <c r="A7" s="106">
        <v>710221</v>
      </c>
      <c r="B7" s="112" t="s">
        <v>59</v>
      </c>
      <c r="C7" s="120">
        <v>8932751.901</v>
      </c>
      <c r="D7" s="165">
        <f t="shared" si="0"/>
        <v>2.2459599076104095</v>
      </c>
      <c r="E7" s="120">
        <v>8893077.988</v>
      </c>
      <c r="F7" s="165">
        <f t="shared" si="1"/>
        <v>2.4328585531994884</v>
      </c>
      <c r="G7" s="120">
        <v>12858395.413</v>
      </c>
      <c r="H7" s="165">
        <f t="shared" si="2"/>
        <v>4.726381722678628</v>
      </c>
      <c r="I7" s="120">
        <v>12166783.26</v>
      </c>
      <c r="J7" s="165">
        <f t="shared" si="3"/>
        <v>6.06895234265815</v>
      </c>
      <c r="K7" s="120">
        <v>261738.63</v>
      </c>
      <c r="L7" s="165">
        <f t="shared" si="4"/>
        <v>0.0876170438606737</v>
      </c>
      <c r="M7" s="120">
        <v>18144789.458</v>
      </c>
      <c r="N7" s="109">
        <f t="shared" si="5"/>
        <v>5.504961358447974</v>
      </c>
    </row>
    <row r="8" spans="1:14" s="68" customFormat="1" ht="15" customHeight="1">
      <c r="A8" s="106">
        <v>710813</v>
      </c>
      <c r="B8" s="112" t="s">
        <v>60</v>
      </c>
      <c r="C8" s="120">
        <v>104052356.345</v>
      </c>
      <c r="D8" s="165">
        <f t="shared" si="0"/>
        <v>26.161861790552997</v>
      </c>
      <c r="E8" s="120">
        <v>56375045.732</v>
      </c>
      <c r="F8" s="165">
        <f t="shared" si="1"/>
        <v>15.422389456291421</v>
      </c>
      <c r="G8" s="120">
        <v>66897546.098</v>
      </c>
      <c r="H8" s="165">
        <f t="shared" si="2"/>
        <v>24.58964194319089</v>
      </c>
      <c r="I8" s="120">
        <v>62037592.33</v>
      </c>
      <c r="J8" s="165">
        <f t="shared" si="3"/>
        <v>30.945171230413187</v>
      </c>
      <c r="K8" s="120">
        <v>110654368.39</v>
      </c>
      <c r="L8" s="165">
        <f t="shared" si="4"/>
        <v>37.04156565884744</v>
      </c>
      <c r="M8" s="120">
        <v>77781447.376</v>
      </c>
      <c r="N8" s="109">
        <f t="shared" si="5"/>
        <v>23.59817198210857</v>
      </c>
    </row>
    <row r="9" spans="1:14" s="68" customFormat="1" ht="15" customHeight="1">
      <c r="A9" s="106">
        <v>711011</v>
      </c>
      <c r="B9" s="112" t="s">
        <v>61</v>
      </c>
      <c r="C9" s="120">
        <v>2978104.681</v>
      </c>
      <c r="D9" s="165">
        <f t="shared" si="0"/>
        <v>0.7487842255469004</v>
      </c>
      <c r="E9" s="120">
        <v>8788934.414</v>
      </c>
      <c r="F9" s="165">
        <f t="shared" si="1"/>
        <v>2.4043682391475323</v>
      </c>
      <c r="G9" s="120">
        <v>6036044.603</v>
      </c>
      <c r="H9" s="165">
        <f t="shared" si="2"/>
        <v>2.2186789231920296</v>
      </c>
      <c r="I9" s="120">
        <v>10</v>
      </c>
      <c r="J9" s="165">
        <f t="shared" si="3"/>
        <v>4.988132206324969E-06</v>
      </c>
      <c r="K9" s="120">
        <v>14418513.08</v>
      </c>
      <c r="L9" s="165">
        <f t="shared" si="4"/>
        <v>4.826599317556058</v>
      </c>
      <c r="M9" s="120">
        <v>6804867.366</v>
      </c>
      <c r="N9" s="109">
        <f t="shared" si="5"/>
        <v>2.0645338423961364</v>
      </c>
    </row>
    <row r="10" spans="1:14" s="68" customFormat="1" ht="15" customHeight="1">
      <c r="A10" s="106">
        <v>720241</v>
      </c>
      <c r="B10" s="112" t="s">
        <v>62</v>
      </c>
      <c r="C10" s="120">
        <v>24044486.636</v>
      </c>
      <c r="D10" s="165">
        <f t="shared" si="0"/>
        <v>6.045500152924294</v>
      </c>
      <c r="E10" s="120">
        <v>14249951.629</v>
      </c>
      <c r="F10" s="165">
        <f t="shared" si="1"/>
        <v>3.8983259508205763</v>
      </c>
      <c r="G10" s="120">
        <v>10242043.152</v>
      </c>
      <c r="H10" s="165">
        <f t="shared" si="2"/>
        <v>3.764684783885065</v>
      </c>
      <c r="I10" s="120">
        <v>10487142.544</v>
      </c>
      <c r="J10" s="165">
        <f t="shared" si="3"/>
        <v>5.231125347604717</v>
      </c>
      <c r="K10" s="120">
        <v>10412403.23</v>
      </c>
      <c r="L10" s="165">
        <f t="shared" si="4"/>
        <v>3.485553471789512</v>
      </c>
      <c r="M10" s="120">
        <v>6592612.497</v>
      </c>
      <c r="N10" s="109">
        <f t="shared" si="5"/>
        <v>2.000137677607778</v>
      </c>
    </row>
    <row r="11" spans="1:14" s="68" customFormat="1" ht="15" customHeight="1">
      <c r="A11" s="106">
        <v>750110</v>
      </c>
      <c r="B11" s="112" t="s">
        <v>180</v>
      </c>
      <c r="C11" s="120">
        <v>48917749.087</v>
      </c>
      <c r="D11" s="165">
        <f t="shared" si="0"/>
        <v>12.299379232467917</v>
      </c>
      <c r="E11" s="120">
        <v>83981938.448</v>
      </c>
      <c r="F11" s="165">
        <f t="shared" si="1"/>
        <v>22.974742551812398</v>
      </c>
      <c r="G11" s="120">
        <v>55844438.597</v>
      </c>
      <c r="H11" s="165">
        <f t="shared" si="2"/>
        <v>20.526832891704426</v>
      </c>
      <c r="I11" s="120">
        <v>78573930</v>
      </c>
      <c r="J11" s="165">
        <f t="shared" si="3"/>
        <v>39.193715081052375</v>
      </c>
      <c r="K11" s="120">
        <v>41144029.2</v>
      </c>
      <c r="L11" s="165">
        <f t="shared" si="4"/>
        <v>13.77296966451318</v>
      </c>
      <c r="M11" s="120">
        <v>119128279.198</v>
      </c>
      <c r="N11" s="109">
        <f t="shared" si="5"/>
        <v>36.14241847233186</v>
      </c>
    </row>
    <row r="12" spans="1:14" s="69" customFormat="1" ht="15" customHeight="1">
      <c r="A12" s="107"/>
      <c r="B12" s="113" t="s">
        <v>63</v>
      </c>
      <c r="C12" s="123">
        <f>SUM(C4:C11)</f>
        <v>314100836.89</v>
      </c>
      <c r="D12" s="166">
        <v>78.97430650937952</v>
      </c>
      <c r="E12" s="123">
        <v>310726111.409</v>
      </c>
      <c r="F12" s="166">
        <v>85.0046158218626</v>
      </c>
      <c r="G12" s="123">
        <v>209710482.25300002</v>
      </c>
      <c r="H12" s="166">
        <v>77.08362968622141</v>
      </c>
      <c r="I12" s="123">
        <v>169582756.56</v>
      </c>
      <c r="J12" s="166">
        <v>84.5901209634303</v>
      </c>
      <c r="K12" s="123">
        <v>253784314.98000002</v>
      </c>
      <c r="L12" s="166">
        <v>84.95433576905972</v>
      </c>
      <c r="M12" s="123">
        <v>276715270.294</v>
      </c>
      <c r="N12" s="110">
        <v>83.95285455292696</v>
      </c>
    </row>
    <row r="13" spans="1:14" s="68" customFormat="1" ht="15" customHeight="1">
      <c r="A13" s="106"/>
      <c r="B13" s="112" t="s">
        <v>100</v>
      </c>
      <c r="C13" s="120">
        <f>C14-C12</f>
        <v>83624513.00300002</v>
      </c>
      <c r="D13" s="165">
        <v>21.02569349062048</v>
      </c>
      <c r="E13" s="120">
        <v>54814169.43900001</v>
      </c>
      <c r="F13" s="165">
        <v>14.9953841781374</v>
      </c>
      <c r="G13" s="120">
        <v>62345313.64899999</v>
      </c>
      <c r="H13" s="165">
        <v>22.916370313778586</v>
      </c>
      <c r="I13" s="120">
        <v>30893084.623999983</v>
      </c>
      <c r="J13" s="165">
        <v>15.409879036569702</v>
      </c>
      <c r="K13" s="120">
        <v>44945953.089999974</v>
      </c>
      <c r="L13" s="165">
        <v>15.04566423094027</v>
      </c>
      <c r="M13" s="120">
        <v>52892664.73999995</v>
      </c>
      <c r="N13" s="109">
        <v>16.047145447073028</v>
      </c>
    </row>
    <row r="14" spans="1:14" s="69" customFormat="1" ht="15" customHeight="1">
      <c r="A14" s="108"/>
      <c r="B14" s="76" t="s">
        <v>119</v>
      </c>
      <c r="C14" s="124">
        <v>397725349.893</v>
      </c>
      <c r="D14" s="167">
        <f t="shared" si="0"/>
        <v>100</v>
      </c>
      <c r="E14" s="124">
        <v>365540280.848</v>
      </c>
      <c r="F14" s="167">
        <f t="shared" si="1"/>
        <v>100</v>
      </c>
      <c r="G14" s="124">
        <v>272055795.902</v>
      </c>
      <c r="H14" s="167">
        <f t="shared" si="2"/>
        <v>100</v>
      </c>
      <c r="I14" s="124">
        <v>200475841.184</v>
      </c>
      <c r="J14" s="167">
        <f t="shared" si="3"/>
        <v>100</v>
      </c>
      <c r="K14" s="124">
        <v>298730268.07</v>
      </c>
      <c r="L14" s="167">
        <f t="shared" si="4"/>
        <v>100</v>
      </c>
      <c r="M14" s="124">
        <v>329607935.034</v>
      </c>
      <c r="N14" s="111">
        <f t="shared" si="5"/>
        <v>100</v>
      </c>
    </row>
    <row r="15" spans="1:14" s="69" customFormat="1" ht="15" customHeight="1">
      <c r="A15" s="70"/>
      <c r="B15" s="71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61"/>
      <c r="N15" s="62"/>
    </row>
    <row r="17" ht="17.25">
      <c r="B17" s="53" t="s">
        <v>115</v>
      </c>
    </row>
    <row r="18" spans="1:14" ht="15">
      <c r="A18" s="173" t="s">
        <v>96</v>
      </c>
      <c r="B18" s="174" t="s">
        <v>97</v>
      </c>
      <c r="C18" s="172" t="s">
        <v>40</v>
      </c>
      <c r="D18" s="172"/>
      <c r="E18" s="171" t="s">
        <v>41</v>
      </c>
      <c r="F18" s="172"/>
      <c r="G18" s="171" t="s">
        <v>43</v>
      </c>
      <c r="H18" s="172"/>
      <c r="I18" s="171" t="s">
        <v>44</v>
      </c>
      <c r="J18" s="172"/>
      <c r="K18" s="171" t="s">
        <v>46</v>
      </c>
      <c r="L18" s="172"/>
      <c r="M18" s="171" t="s">
        <v>47</v>
      </c>
      <c r="N18" s="172"/>
    </row>
    <row r="19" spans="1:14" ht="15">
      <c r="A19" s="173"/>
      <c r="B19" s="174"/>
      <c r="C19" s="104" t="s">
        <v>177</v>
      </c>
      <c r="D19" s="104" t="s">
        <v>178</v>
      </c>
      <c r="E19" s="104" t="s">
        <v>177</v>
      </c>
      <c r="F19" s="104" t="s">
        <v>178</v>
      </c>
      <c r="G19" s="104" t="s">
        <v>177</v>
      </c>
      <c r="H19" s="104" t="s">
        <v>178</v>
      </c>
      <c r="I19" s="104" t="s">
        <v>177</v>
      </c>
      <c r="J19" s="104" t="s">
        <v>178</v>
      </c>
      <c r="K19" s="104" t="s">
        <v>177</v>
      </c>
      <c r="L19" s="104" t="s">
        <v>178</v>
      </c>
      <c r="M19" s="104" t="s">
        <v>177</v>
      </c>
      <c r="N19" s="105" t="s">
        <v>178</v>
      </c>
    </row>
    <row r="20" spans="1:14" ht="13.5">
      <c r="A20" s="106">
        <v>240120</v>
      </c>
      <c r="B20" s="112" t="s">
        <v>56</v>
      </c>
      <c r="C20" s="120">
        <v>18077977.462</v>
      </c>
      <c r="D20" s="165">
        <f aca="true" t="shared" si="6" ref="D20:D30">C20/$C$30*100</f>
        <v>6.3109830960634214</v>
      </c>
      <c r="E20" s="120">
        <v>32196205.322</v>
      </c>
      <c r="F20" s="165">
        <f aca="true" t="shared" si="7" ref="F20:F30">E20/$E$30*100</f>
        <v>8.269917199009637</v>
      </c>
      <c r="G20" s="120">
        <v>42778583.419</v>
      </c>
      <c r="H20" s="165">
        <f aca="true" t="shared" si="8" ref="H20:H30">G20/$G$30*100</f>
        <v>10.725343819713125</v>
      </c>
      <c r="I20" s="120">
        <v>51789406.764</v>
      </c>
      <c r="J20" s="165">
        <f aca="true" t="shared" si="9" ref="J20:J30">I20/$I$30*100</f>
        <v>11.785539924889234</v>
      </c>
      <c r="K20" s="120">
        <v>252734119.251</v>
      </c>
      <c r="L20" s="165">
        <f aca="true" t="shared" si="10" ref="L20:L30">K20/$K$30*100</f>
        <v>47.8342001774479</v>
      </c>
      <c r="M20" s="120">
        <v>74722604.834</v>
      </c>
      <c r="N20" s="109">
        <f aca="true" t="shared" si="11" ref="N20:N30">M20/$M$30*100</f>
        <v>15.304092093189942</v>
      </c>
    </row>
    <row r="21" spans="1:14" ht="13.5">
      <c r="A21" s="106">
        <v>260400</v>
      </c>
      <c r="B21" s="112" t="s">
        <v>57</v>
      </c>
      <c r="C21" s="120">
        <v>46429709.976</v>
      </c>
      <c r="D21" s="165">
        <f t="shared" si="6"/>
        <v>16.208512010239346</v>
      </c>
      <c r="E21" s="120">
        <v>67183610.036</v>
      </c>
      <c r="F21" s="165">
        <f t="shared" si="7"/>
        <v>17.256781865179114</v>
      </c>
      <c r="G21" s="120">
        <v>94473342.811</v>
      </c>
      <c r="H21" s="165">
        <f t="shared" si="8"/>
        <v>23.68612989170562</v>
      </c>
      <c r="I21" s="120">
        <v>82933894.224</v>
      </c>
      <c r="J21" s="165">
        <f t="shared" si="9"/>
        <v>18.872985472830713</v>
      </c>
      <c r="K21" s="120">
        <v>54908886.074</v>
      </c>
      <c r="L21" s="165">
        <f t="shared" si="10"/>
        <v>10.392433976735434</v>
      </c>
      <c r="M21" s="120">
        <v>64555997.101</v>
      </c>
      <c r="N21" s="109">
        <f t="shared" si="11"/>
        <v>13.22184802037126</v>
      </c>
    </row>
    <row r="22" spans="1:14" ht="13.5">
      <c r="A22" s="106">
        <v>520100</v>
      </c>
      <c r="B22" s="112" t="s">
        <v>58</v>
      </c>
      <c r="C22" s="120">
        <v>0</v>
      </c>
      <c r="D22" s="165">
        <f t="shared" si="6"/>
        <v>0</v>
      </c>
      <c r="E22" s="120">
        <v>2890723.075</v>
      </c>
      <c r="F22" s="165">
        <f t="shared" si="7"/>
        <v>0.7425111200661054</v>
      </c>
      <c r="G22" s="120">
        <v>6854721.072</v>
      </c>
      <c r="H22" s="165">
        <f t="shared" si="8"/>
        <v>1.7185992244142227</v>
      </c>
      <c r="I22" s="120">
        <v>4045223.721</v>
      </c>
      <c r="J22" s="165">
        <f t="shared" si="9"/>
        <v>0.9205578640088724</v>
      </c>
      <c r="K22" s="120">
        <v>6249426.21</v>
      </c>
      <c r="L22" s="165">
        <f t="shared" si="10"/>
        <v>1.1828094489547112</v>
      </c>
      <c r="M22" s="120">
        <v>2588434.502</v>
      </c>
      <c r="N22" s="109">
        <f t="shared" si="11"/>
        <v>0.5301426534018978</v>
      </c>
    </row>
    <row r="23" spans="1:14" ht="13.5">
      <c r="A23" s="106">
        <v>710221</v>
      </c>
      <c r="B23" s="112" t="s">
        <v>59</v>
      </c>
      <c r="C23" s="120">
        <v>0</v>
      </c>
      <c r="D23" s="165">
        <f t="shared" si="6"/>
        <v>0</v>
      </c>
      <c r="E23" s="120">
        <v>10110061.132</v>
      </c>
      <c r="F23" s="165">
        <f t="shared" si="7"/>
        <v>2.596870270964339</v>
      </c>
      <c r="G23" s="120">
        <v>13758625.29</v>
      </c>
      <c r="H23" s="165">
        <f t="shared" si="8"/>
        <v>3.4495295292155266</v>
      </c>
      <c r="I23" s="120">
        <v>16152664.829</v>
      </c>
      <c r="J23" s="165">
        <f t="shared" si="9"/>
        <v>3.675807238013444</v>
      </c>
      <c r="K23" s="120">
        <v>12907676.944</v>
      </c>
      <c r="L23" s="165">
        <f t="shared" si="10"/>
        <v>2.4429958432004706</v>
      </c>
      <c r="M23" s="120">
        <v>26791686.122</v>
      </c>
      <c r="N23" s="109">
        <f t="shared" si="11"/>
        <v>5.487260952074839</v>
      </c>
    </row>
    <row r="24" spans="1:14" ht="13.5">
      <c r="A24" s="106">
        <v>710813</v>
      </c>
      <c r="B24" s="112" t="s">
        <v>60</v>
      </c>
      <c r="C24" s="120">
        <v>80309841.286</v>
      </c>
      <c r="D24" s="165">
        <f t="shared" si="6"/>
        <v>28.03599306774499</v>
      </c>
      <c r="E24" s="120">
        <v>86512489.1</v>
      </c>
      <c r="F24" s="165">
        <f t="shared" si="7"/>
        <v>22.22159768152393</v>
      </c>
      <c r="G24" s="120">
        <v>69281580.716</v>
      </c>
      <c r="H24" s="165">
        <f t="shared" si="8"/>
        <v>17.37011172796981</v>
      </c>
      <c r="I24" s="120">
        <v>86478483.198</v>
      </c>
      <c r="J24" s="165">
        <f t="shared" si="9"/>
        <v>19.67961558274419</v>
      </c>
      <c r="K24" s="120">
        <v>76541995.97</v>
      </c>
      <c r="L24" s="165">
        <f t="shared" si="10"/>
        <v>14.486865358983</v>
      </c>
      <c r="M24" s="120">
        <v>105334946.387</v>
      </c>
      <c r="N24" s="109">
        <f t="shared" si="11"/>
        <v>21.573869429727928</v>
      </c>
    </row>
    <row r="25" spans="1:14" ht="13.5">
      <c r="A25" s="106">
        <v>711011</v>
      </c>
      <c r="B25" s="112" t="s">
        <v>61</v>
      </c>
      <c r="C25" s="120">
        <v>11353330.312</v>
      </c>
      <c r="D25" s="165">
        <f t="shared" si="6"/>
        <v>3.9634232221865817</v>
      </c>
      <c r="E25" s="120">
        <v>16408270.244</v>
      </c>
      <c r="F25" s="165">
        <f t="shared" si="7"/>
        <v>4.2146282439108385</v>
      </c>
      <c r="G25" s="120">
        <v>21876836.062</v>
      </c>
      <c r="H25" s="165">
        <f t="shared" si="8"/>
        <v>5.484907860418671</v>
      </c>
      <c r="I25" s="120">
        <v>20057119.299</v>
      </c>
      <c r="J25" s="165">
        <f t="shared" si="9"/>
        <v>4.564330720253524</v>
      </c>
      <c r="K25" s="120">
        <v>12373303.445</v>
      </c>
      <c r="L25" s="165">
        <f t="shared" si="10"/>
        <v>2.341856634151678</v>
      </c>
      <c r="M25" s="120">
        <v>13277660.66</v>
      </c>
      <c r="N25" s="109">
        <f t="shared" si="11"/>
        <v>2.7194252927101474</v>
      </c>
    </row>
    <row r="26" spans="1:14" ht="13.5">
      <c r="A26" s="106">
        <v>720241</v>
      </c>
      <c r="B26" s="112" t="s">
        <v>62</v>
      </c>
      <c r="C26" s="120">
        <v>2490491.239</v>
      </c>
      <c r="D26" s="165">
        <f t="shared" si="6"/>
        <v>0.8694251413500874</v>
      </c>
      <c r="E26" s="120">
        <v>10331088.945</v>
      </c>
      <c r="F26" s="165">
        <f t="shared" si="7"/>
        <v>2.6536434743250212</v>
      </c>
      <c r="G26" s="120">
        <v>12484704.714</v>
      </c>
      <c r="H26" s="165">
        <f t="shared" si="8"/>
        <v>3.1301352182169415</v>
      </c>
      <c r="I26" s="120">
        <v>18019802.034</v>
      </c>
      <c r="J26" s="165">
        <f t="shared" si="9"/>
        <v>4.100705329143346</v>
      </c>
      <c r="K26" s="120">
        <v>15683647.875</v>
      </c>
      <c r="L26" s="165">
        <f t="shared" si="10"/>
        <v>2.968395221779645</v>
      </c>
      <c r="M26" s="120">
        <v>4380880.858</v>
      </c>
      <c r="N26" s="109">
        <f t="shared" si="11"/>
        <v>0.8972573192418769</v>
      </c>
    </row>
    <row r="27" spans="1:14" ht="13.5">
      <c r="A27" s="106">
        <v>750110</v>
      </c>
      <c r="B27" s="112" t="s">
        <v>180</v>
      </c>
      <c r="C27" s="120">
        <v>77279034.859</v>
      </c>
      <c r="D27" s="165">
        <f t="shared" si="6"/>
        <v>26.977945054993384</v>
      </c>
      <c r="E27" s="120">
        <v>100872756.156</v>
      </c>
      <c r="F27" s="165">
        <f t="shared" si="7"/>
        <v>25.91017583292605</v>
      </c>
      <c r="G27" s="120">
        <v>82748461.859</v>
      </c>
      <c r="H27" s="165">
        <f t="shared" si="8"/>
        <v>20.74649586447057</v>
      </c>
      <c r="I27" s="120">
        <v>103186768.57</v>
      </c>
      <c r="J27" s="165">
        <f t="shared" si="9"/>
        <v>23.481863506252548</v>
      </c>
      <c r="K27" s="120">
        <v>44427892.398</v>
      </c>
      <c r="L27" s="165">
        <f t="shared" si="10"/>
        <v>8.408728923210628</v>
      </c>
      <c r="M27" s="120">
        <v>149152513.47</v>
      </c>
      <c r="N27" s="109">
        <f t="shared" si="11"/>
        <v>30.54823646936078</v>
      </c>
    </row>
    <row r="28" spans="1:14" ht="13.5">
      <c r="A28" s="107"/>
      <c r="B28" s="113" t="s">
        <v>63</v>
      </c>
      <c r="C28" s="123">
        <v>235940385.134</v>
      </c>
      <c r="D28" s="166">
        <v>82.36628159257782</v>
      </c>
      <c r="E28" s="123">
        <v>326505204.01</v>
      </c>
      <c r="F28" s="166">
        <v>83.86612568790504</v>
      </c>
      <c r="G28" s="123">
        <v>344256855.943</v>
      </c>
      <c r="H28" s="166">
        <v>86.31125313612449</v>
      </c>
      <c r="I28" s="123">
        <v>382663362.639</v>
      </c>
      <c r="J28" s="166">
        <v>87.08140563813588</v>
      </c>
      <c r="K28" s="123">
        <v>475826948.167</v>
      </c>
      <c r="L28" s="166">
        <v>90.05828558446348</v>
      </c>
      <c r="M28" s="123">
        <v>440804723.934</v>
      </c>
      <c r="N28" s="110">
        <f t="shared" si="11"/>
        <v>90.28213223007867</v>
      </c>
    </row>
    <row r="29" spans="1:14" ht="13.5">
      <c r="A29" s="106"/>
      <c r="B29" s="112" t="s">
        <v>100</v>
      </c>
      <c r="C29" s="120">
        <v>50512251.274999976</v>
      </c>
      <c r="D29" s="165">
        <v>17.633718407422187</v>
      </c>
      <c r="E29" s="120">
        <v>62811938.43800002</v>
      </c>
      <c r="F29" s="165">
        <v>16.13387431209496</v>
      </c>
      <c r="G29" s="120">
        <v>54598268.312999964</v>
      </c>
      <c r="H29" s="165">
        <v>13.688746863875508</v>
      </c>
      <c r="I29" s="120">
        <v>56768407.93800002</v>
      </c>
      <c r="J29" s="165">
        <v>12.918594361864125</v>
      </c>
      <c r="K29" s="120">
        <v>52527489.272000015</v>
      </c>
      <c r="L29" s="165">
        <v>9.941714415536532</v>
      </c>
      <c r="M29" s="120">
        <v>47447727.62599999</v>
      </c>
      <c r="N29" s="109">
        <f t="shared" si="11"/>
        <v>9.717867769921329</v>
      </c>
    </row>
    <row r="30" spans="1:14" ht="13.5">
      <c r="A30" s="108"/>
      <c r="B30" s="76" t="s">
        <v>118</v>
      </c>
      <c r="C30" s="124">
        <v>286452636.409</v>
      </c>
      <c r="D30" s="167">
        <f t="shared" si="6"/>
        <v>100</v>
      </c>
      <c r="E30" s="124">
        <v>389317142.448</v>
      </c>
      <c r="F30" s="167">
        <f t="shared" si="7"/>
        <v>100</v>
      </c>
      <c r="G30" s="124">
        <v>398855124.256</v>
      </c>
      <c r="H30" s="167">
        <f t="shared" si="8"/>
        <v>100</v>
      </c>
      <c r="I30" s="124">
        <v>439431770.577</v>
      </c>
      <c r="J30" s="167">
        <f t="shared" si="9"/>
        <v>100</v>
      </c>
      <c r="K30" s="124">
        <v>528354437.439</v>
      </c>
      <c r="L30" s="167">
        <f t="shared" si="10"/>
        <v>100</v>
      </c>
      <c r="M30" s="124">
        <v>488252451.56</v>
      </c>
      <c r="N30" s="111">
        <f t="shared" si="11"/>
        <v>100</v>
      </c>
    </row>
    <row r="31" spans="1:14" ht="13.5">
      <c r="A31" s="70"/>
      <c r="B31" s="71"/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61"/>
      <c r="N31" s="62"/>
    </row>
    <row r="33" spans="1:8" s="19" customFormat="1" ht="18">
      <c r="A33" s="63"/>
      <c r="B33" s="53" t="s">
        <v>116</v>
      </c>
      <c r="H33" s="64"/>
    </row>
    <row r="34" spans="1:10" ht="15">
      <c r="A34" s="173" t="s">
        <v>96</v>
      </c>
      <c r="B34" s="174" t="s">
        <v>97</v>
      </c>
      <c r="C34" s="172" t="s">
        <v>29</v>
      </c>
      <c r="D34" s="172"/>
      <c r="E34" s="171" t="s">
        <v>30</v>
      </c>
      <c r="F34" s="172"/>
      <c r="G34" s="171" t="s">
        <v>31</v>
      </c>
      <c r="H34" s="172"/>
      <c r="I34" s="171" t="s">
        <v>35</v>
      </c>
      <c r="J34" s="172"/>
    </row>
    <row r="35" spans="1:10" s="67" customFormat="1" ht="15">
      <c r="A35" s="173"/>
      <c r="B35" s="174"/>
      <c r="C35" s="104" t="s">
        <v>177</v>
      </c>
      <c r="D35" s="104" t="s">
        <v>178</v>
      </c>
      <c r="E35" s="104" t="s">
        <v>177</v>
      </c>
      <c r="F35" s="104" t="s">
        <v>178</v>
      </c>
      <c r="G35" s="104" t="s">
        <v>177</v>
      </c>
      <c r="H35" s="104" t="s">
        <v>178</v>
      </c>
      <c r="I35" s="104" t="s">
        <v>177</v>
      </c>
      <c r="J35" s="105" t="s">
        <v>178</v>
      </c>
    </row>
    <row r="36" spans="1:10" s="68" customFormat="1" ht="15" customHeight="1">
      <c r="A36" s="106">
        <v>240120</v>
      </c>
      <c r="B36" s="112" t="s">
        <v>56</v>
      </c>
      <c r="C36" s="120">
        <v>35427974.735</v>
      </c>
      <c r="D36" s="165">
        <f aca="true" t="shared" si="12" ref="D36:D46">C36/$C$46*100</f>
        <v>12.52329088291464</v>
      </c>
      <c r="E36" s="120">
        <v>24492232.419</v>
      </c>
      <c r="F36" s="165">
        <f aca="true" t="shared" si="13" ref="F36:F46">E36/$E$46*100</f>
        <v>7.18629255525563</v>
      </c>
      <c r="G36" s="120">
        <v>22856653.764</v>
      </c>
      <c r="H36" s="165">
        <f aca="true" t="shared" si="14" ref="H36:H46">G36/$G$46*100</f>
        <v>4.94938955379988</v>
      </c>
      <c r="I36" s="120">
        <v>40500458.107</v>
      </c>
      <c r="J36" s="109">
        <f aca="true" t="shared" si="15" ref="J36:J46">I36/$I$46*100</f>
        <v>9.108250744539179</v>
      </c>
    </row>
    <row r="37" spans="1:10" s="68" customFormat="1" ht="15" customHeight="1">
      <c r="A37" s="106">
        <v>260400</v>
      </c>
      <c r="B37" s="112" t="s">
        <v>57</v>
      </c>
      <c r="C37" s="120">
        <v>70914073.382</v>
      </c>
      <c r="D37" s="165">
        <f t="shared" si="12"/>
        <v>25.067127751386554</v>
      </c>
      <c r="E37" s="120">
        <v>122460982.422</v>
      </c>
      <c r="F37" s="165">
        <f t="shared" si="13"/>
        <v>35.93141005822778</v>
      </c>
      <c r="G37" s="120">
        <v>76310014.488</v>
      </c>
      <c r="H37" s="165">
        <f t="shared" si="14"/>
        <v>16.524203081384385</v>
      </c>
      <c r="I37" s="120">
        <v>97350949.001</v>
      </c>
      <c r="J37" s="109">
        <f t="shared" si="15"/>
        <v>21.893501830950875</v>
      </c>
    </row>
    <row r="38" spans="1:10" s="68" customFormat="1" ht="15" customHeight="1">
      <c r="A38" s="106">
        <v>520100</v>
      </c>
      <c r="B38" s="112" t="s">
        <v>58</v>
      </c>
      <c r="C38" s="120">
        <v>4979216.886</v>
      </c>
      <c r="D38" s="165">
        <f t="shared" si="12"/>
        <v>1.7600831517725881</v>
      </c>
      <c r="E38" s="120">
        <v>2749837.517</v>
      </c>
      <c r="F38" s="165">
        <f t="shared" si="13"/>
        <v>0.8068328169730212</v>
      </c>
      <c r="G38" s="120">
        <v>541867.698</v>
      </c>
      <c r="H38" s="165">
        <f t="shared" si="14"/>
        <v>0.11733626241680632</v>
      </c>
      <c r="I38" s="120">
        <v>1582695.418</v>
      </c>
      <c r="J38" s="109">
        <f t="shared" si="15"/>
        <v>0.3559363867265909</v>
      </c>
    </row>
    <row r="39" spans="1:10" s="68" customFormat="1" ht="15" customHeight="1">
      <c r="A39" s="106">
        <v>710221</v>
      </c>
      <c r="B39" s="112" t="s">
        <v>59</v>
      </c>
      <c r="C39" s="120">
        <v>15096911.861</v>
      </c>
      <c r="D39" s="165">
        <f t="shared" si="12"/>
        <v>5.336546051057445</v>
      </c>
      <c r="E39" s="120">
        <v>17377684.366</v>
      </c>
      <c r="F39" s="165">
        <f t="shared" si="13"/>
        <v>5.098805272241768</v>
      </c>
      <c r="G39" s="120">
        <v>21719804.917</v>
      </c>
      <c r="H39" s="165">
        <f t="shared" si="14"/>
        <v>4.70321581963528</v>
      </c>
      <c r="I39" s="120">
        <v>9101452.739</v>
      </c>
      <c r="J39" s="109">
        <f t="shared" si="15"/>
        <v>2.046848790385829</v>
      </c>
    </row>
    <row r="40" spans="1:10" s="68" customFormat="1" ht="15" customHeight="1">
      <c r="A40" s="106">
        <v>710813</v>
      </c>
      <c r="B40" s="112" t="s">
        <v>60</v>
      </c>
      <c r="C40" s="120">
        <v>55707632.35</v>
      </c>
      <c r="D40" s="165">
        <f t="shared" si="12"/>
        <v>19.691864678572788</v>
      </c>
      <c r="E40" s="120">
        <v>78074115.999</v>
      </c>
      <c r="F40" s="165">
        <f t="shared" si="13"/>
        <v>22.907811299656363</v>
      </c>
      <c r="G40" s="120">
        <v>76337182.008</v>
      </c>
      <c r="H40" s="165">
        <f t="shared" si="14"/>
        <v>16.530085947751395</v>
      </c>
      <c r="I40" s="120">
        <v>103264746.696</v>
      </c>
      <c r="J40" s="109">
        <f t="shared" si="15"/>
        <v>23.22347079367794</v>
      </c>
    </row>
    <row r="41" spans="1:10" s="68" customFormat="1" ht="15" customHeight="1">
      <c r="A41" s="106">
        <v>711011</v>
      </c>
      <c r="B41" s="112" t="s">
        <v>61</v>
      </c>
      <c r="C41" s="120">
        <v>14251793.562</v>
      </c>
      <c r="D41" s="165">
        <f t="shared" si="12"/>
        <v>5.037808616360247</v>
      </c>
      <c r="E41" s="120">
        <v>15570271.038</v>
      </c>
      <c r="F41" s="165">
        <f t="shared" si="13"/>
        <v>4.568490161676338</v>
      </c>
      <c r="G41" s="120">
        <v>18245117.602</v>
      </c>
      <c r="H41" s="165">
        <f t="shared" si="14"/>
        <v>3.950805546585219</v>
      </c>
      <c r="I41" s="120">
        <v>21039349.405</v>
      </c>
      <c r="J41" s="109">
        <f t="shared" si="15"/>
        <v>4.731592649555488</v>
      </c>
    </row>
    <row r="42" spans="1:10" s="68" customFormat="1" ht="15" customHeight="1">
      <c r="A42" s="106">
        <v>720241</v>
      </c>
      <c r="B42" s="112" t="s">
        <v>62</v>
      </c>
      <c r="C42" s="120">
        <v>13240593.318</v>
      </c>
      <c r="D42" s="165">
        <f t="shared" si="12"/>
        <v>4.680363549539205</v>
      </c>
      <c r="E42" s="120">
        <v>23168931.628</v>
      </c>
      <c r="F42" s="165">
        <f t="shared" si="13"/>
        <v>6.798021430760255</v>
      </c>
      <c r="G42" s="120">
        <v>29184299.304</v>
      </c>
      <c r="H42" s="165">
        <f t="shared" si="14"/>
        <v>6.319580617600798</v>
      </c>
      <c r="I42" s="120">
        <v>24220700.523</v>
      </c>
      <c r="J42" s="109">
        <f t="shared" si="15"/>
        <v>5.447054771307533</v>
      </c>
    </row>
    <row r="43" spans="1:10" s="68" customFormat="1" ht="15" customHeight="1">
      <c r="A43" s="106">
        <v>750110</v>
      </c>
      <c r="B43" s="112" t="s">
        <v>180</v>
      </c>
      <c r="C43" s="120">
        <v>39512604.771</v>
      </c>
      <c r="D43" s="165">
        <f t="shared" si="12"/>
        <v>13.967150162835118</v>
      </c>
      <c r="E43" s="120">
        <v>19294246.366</v>
      </c>
      <c r="F43" s="165">
        <f t="shared" si="13"/>
        <v>5.661145813384166</v>
      </c>
      <c r="G43" s="120">
        <v>168914026.2</v>
      </c>
      <c r="H43" s="165">
        <f t="shared" si="14"/>
        <v>36.5767152706019</v>
      </c>
      <c r="I43" s="120">
        <v>101492905.934</v>
      </c>
      <c r="J43" s="109">
        <f t="shared" si="15"/>
        <v>22.824997030811986</v>
      </c>
    </row>
    <row r="44" spans="1:10" s="68" customFormat="1" ht="15" customHeight="1">
      <c r="A44" s="107"/>
      <c r="B44" s="113" t="s">
        <v>63</v>
      </c>
      <c r="C44" s="123">
        <v>249130800.86499998</v>
      </c>
      <c r="D44" s="166">
        <v>88.06423484443859</v>
      </c>
      <c r="E44" s="123">
        <v>303188301.755</v>
      </c>
      <c r="F44" s="166">
        <v>88.95880940817533</v>
      </c>
      <c r="G44" s="123">
        <v>414108965.98099995</v>
      </c>
      <c r="H44" s="166">
        <v>89.67133209977564</v>
      </c>
      <c r="I44" s="123">
        <v>398553257.8230001</v>
      </c>
      <c r="J44" s="110">
        <v>89.63165299795544</v>
      </c>
    </row>
    <row r="45" spans="1:10" s="68" customFormat="1" ht="15" customHeight="1">
      <c r="A45" s="106"/>
      <c r="B45" s="112" t="s">
        <v>100</v>
      </c>
      <c r="C45" s="120">
        <v>33765883.93000004</v>
      </c>
      <c r="D45" s="165">
        <v>11.935765155561421</v>
      </c>
      <c r="E45" s="120">
        <v>37630447.69999999</v>
      </c>
      <c r="F45" s="165">
        <v>11.04119059182468</v>
      </c>
      <c r="G45" s="120">
        <v>47698566.353000045</v>
      </c>
      <c r="H45" s="165">
        <v>10.32866790022435</v>
      </c>
      <c r="I45" s="120">
        <v>46103562.05299991</v>
      </c>
      <c r="J45" s="109">
        <v>10.368347002044558</v>
      </c>
    </row>
    <row r="46" spans="1:10" s="68" customFormat="1" ht="15" customHeight="1">
      <c r="A46" s="108"/>
      <c r="B46" s="76" t="s">
        <v>118</v>
      </c>
      <c r="C46" s="124">
        <v>282896684.795</v>
      </c>
      <c r="D46" s="167">
        <f t="shared" si="12"/>
        <v>100</v>
      </c>
      <c r="E46" s="124">
        <v>340818749.455</v>
      </c>
      <c r="F46" s="167">
        <f t="shared" si="13"/>
        <v>100</v>
      </c>
      <c r="G46" s="124">
        <v>461807532.334</v>
      </c>
      <c r="H46" s="167">
        <f t="shared" si="14"/>
        <v>100</v>
      </c>
      <c r="I46" s="124">
        <v>444656819.876</v>
      </c>
      <c r="J46" s="111">
        <f t="shared" si="15"/>
        <v>100</v>
      </c>
    </row>
    <row r="48" ht="13.5">
      <c r="B48" s="1" t="s">
        <v>181</v>
      </c>
    </row>
  </sheetData>
  <sheetProtection/>
  <mergeCells count="22">
    <mergeCell ref="E2:F2"/>
    <mergeCell ref="G2:H2"/>
    <mergeCell ref="I2:J2"/>
    <mergeCell ref="K2:L2"/>
    <mergeCell ref="M2:N2"/>
    <mergeCell ref="A2:A3"/>
    <mergeCell ref="B2:B3"/>
    <mergeCell ref="A18:A19"/>
    <mergeCell ref="B18:B19"/>
    <mergeCell ref="C18:D18"/>
    <mergeCell ref="C2:D2"/>
    <mergeCell ref="G18:H18"/>
    <mergeCell ref="I18:J18"/>
    <mergeCell ref="K18:L18"/>
    <mergeCell ref="M18:N18"/>
    <mergeCell ref="A34:A35"/>
    <mergeCell ref="B34:B35"/>
    <mergeCell ref="C34:D34"/>
    <mergeCell ref="E34:F34"/>
    <mergeCell ref="G34:H34"/>
    <mergeCell ref="I34:J34"/>
    <mergeCell ref="E18:F18"/>
  </mergeCells>
  <printOptions/>
  <pageMargins left="0.7" right="0.7" top="0.75" bottom="0.75" header="0.3" footer="0.3"/>
  <pageSetup horizontalDpi="600" verticalDpi="600" orientation="landscape" scale="65" r:id="rId1"/>
  <headerFooter>
    <oddFooter>&amp;C&amp;12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86"/>
  <sheetViews>
    <sheetView view="pageBreakPreview" zoomScale="60" zoomScalePageLayoutView="0" workbookViewId="0" topLeftCell="B1">
      <selection activeCell="M35" sqref="M35"/>
    </sheetView>
  </sheetViews>
  <sheetFormatPr defaultColWidth="9.140625" defaultRowHeight="15"/>
  <cols>
    <col min="1" max="1" width="9.421875" style="52" customWidth="1"/>
    <col min="2" max="2" width="61.57421875" style="54" customWidth="1"/>
    <col min="3" max="3" width="17.7109375" style="54" bestFit="1" customWidth="1"/>
    <col min="4" max="4" width="8.7109375" style="54" bestFit="1" customWidth="1"/>
    <col min="5" max="5" width="17.140625" style="54" bestFit="1" customWidth="1"/>
    <col min="6" max="6" width="9.28125" style="54" bestFit="1" customWidth="1"/>
    <col min="7" max="7" width="17.140625" style="54" bestFit="1" customWidth="1"/>
    <col min="8" max="8" width="9.28125" style="54" bestFit="1" customWidth="1"/>
    <col min="9" max="9" width="16.28125" style="54" bestFit="1" customWidth="1"/>
    <col min="10" max="10" width="9.28125" style="54" bestFit="1" customWidth="1"/>
    <col min="11" max="11" width="16.421875" style="54" bestFit="1" customWidth="1"/>
    <col min="12" max="12" width="8.57421875" style="54" bestFit="1" customWidth="1"/>
    <col min="13" max="13" width="17.00390625" style="54" bestFit="1" customWidth="1"/>
    <col min="14" max="14" width="8.57421875" style="54" bestFit="1" customWidth="1"/>
    <col min="15" max="15" width="16.28125" style="54" bestFit="1" customWidth="1"/>
    <col min="16" max="16" width="8.140625" style="54" bestFit="1" customWidth="1"/>
    <col min="17" max="17" width="16.140625" style="54" bestFit="1" customWidth="1"/>
    <col min="18" max="18" width="7.8515625" style="54" bestFit="1" customWidth="1"/>
    <col min="19" max="19" width="12.140625" style="54" bestFit="1" customWidth="1"/>
    <col min="20" max="20" width="7.8515625" style="54" bestFit="1" customWidth="1"/>
    <col min="21" max="21" width="12.140625" style="54" bestFit="1" customWidth="1"/>
    <col min="22" max="22" width="7.8515625" style="54" bestFit="1" customWidth="1"/>
    <col min="23" max="23" width="12.140625" style="54" bestFit="1" customWidth="1"/>
    <col min="24" max="24" width="7.8515625" style="54" bestFit="1" customWidth="1"/>
    <col min="25" max="25" width="12.140625" style="54" bestFit="1" customWidth="1"/>
    <col min="26" max="26" width="7.8515625" style="54" bestFit="1" customWidth="1"/>
    <col min="27" max="27" width="12.140625" style="54" bestFit="1" customWidth="1"/>
    <col min="28" max="28" width="12.140625" style="54" customWidth="1"/>
    <col min="29" max="29" width="12.140625" style="54" bestFit="1" customWidth="1"/>
    <col min="30" max="30" width="12.140625" style="54" customWidth="1"/>
    <col min="31" max="31" width="12.140625" style="54" bestFit="1" customWidth="1"/>
    <col min="32" max="32" width="12.140625" style="54" customWidth="1"/>
    <col min="33" max="33" width="12.140625" style="54" bestFit="1" customWidth="1"/>
    <col min="34" max="16384" width="9.140625" style="54" customWidth="1"/>
  </cols>
  <sheetData>
    <row r="1" ht="17.25">
      <c r="B1" s="53" t="s">
        <v>120</v>
      </c>
    </row>
    <row r="2" spans="1:14" ht="13.5">
      <c r="A2" s="176" t="s">
        <v>96</v>
      </c>
      <c r="B2" s="174" t="s">
        <v>97</v>
      </c>
      <c r="C2" s="175" t="s">
        <v>29</v>
      </c>
      <c r="D2" s="175"/>
      <c r="E2" s="175" t="s">
        <v>30</v>
      </c>
      <c r="F2" s="175"/>
      <c r="G2" s="175" t="s">
        <v>31</v>
      </c>
      <c r="H2" s="175"/>
      <c r="I2" s="175" t="s">
        <v>35</v>
      </c>
      <c r="J2" s="175"/>
      <c r="K2" s="175" t="s">
        <v>37</v>
      </c>
      <c r="L2" s="175"/>
      <c r="M2" s="175" t="s">
        <v>38</v>
      </c>
      <c r="N2" s="175"/>
    </row>
    <row r="3" spans="1:14" s="56" customFormat="1" ht="15">
      <c r="A3" s="176"/>
      <c r="B3" s="174"/>
      <c r="C3" s="114" t="s">
        <v>177</v>
      </c>
      <c r="D3" s="114" t="s">
        <v>178</v>
      </c>
      <c r="E3" s="114" t="s">
        <v>177</v>
      </c>
      <c r="F3" s="114" t="s">
        <v>178</v>
      </c>
      <c r="G3" s="55" t="s">
        <v>177</v>
      </c>
      <c r="H3" s="114" t="s">
        <v>178</v>
      </c>
      <c r="I3" s="114" t="s">
        <v>177</v>
      </c>
      <c r="J3" s="114" t="s">
        <v>178</v>
      </c>
      <c r="K3" s="114" t="s">
        <v>177</v>
      </c>
      <c r="L3" s="114" t="s">
        <v>178</v>
      </c>
      <c r="M3" s="114" t="s">
        <v>177</v>
      </c>
      <c r="N3" s="125" t="s">
        <v>178</v>
      </c>
    </row>
    <row r="4" spans="1:14" s="57" customFormat="1" ht="17.25" customHeight="1">
      <c r="A4" s="115">
        <v>10</v>
      </c>
      <c r="B4" s="119" t="s">
        <v>65</v>
      </c>
      <c r="C4" s="123">
        <v>40950978.823</v>
      </c>
      <c r="D4" s="166">
        <f>C4/$C$41*100</f>
        <v>10.67332841757024</v>
      </c>
      <c r="E4" s="123">
        <v>65293001.641</v>
      </c>
      <c r="F4" s="166">
        <f>E4/$E$41*100</f>
        <v>14.337652258482594</v>
      </c>
      <c r="G4" s="57">
        <v>61022729.683</v>
      </c>
      <c r="H4" s="166">
        <f>G4/$G$41*100</f>
        <v>13.564448986955771</v>
      </c>
      <c r="I4" s="123">
        <v>45599872.104</v>
      </c>
      <c r="J4" s="166">
        <f>I4/$I$41*100</f>
        <v>20.265920913651822</v>
      </c>
      <c r="K4" s="123">
        <v>59445577.946</v>
      </c>
      <c r="L4" s="166">
        <f>K4/$K$41*100</f>
        <v>16.460152538508037</v>
      </c>
      <c r="M4" s="123">
        <v>32888054.366</v>
      </c>
      <c r="N4" s="110">
        <f>M4/$M$41*100</f>
        <v>8.07079202561713</v>
      </c>
    </row>
    <row r="5" spans="1:14" s="58" customFormat="1" ht="17.25" customHeight="1">
      <c r="A5" s="116">
        <v>100590</v>
      </c>
      <c r="B5" s="120" t="s">
        <v>95</v>
      </c>
      <c r="C5" s="120">
        <v>23543043.644</v>
      </c>
      <c r="D5" s="166">
        <f aca="true" t="shared" si="0" ref="D5:D41">C5/$C$41*100</f>
        <v>6.136181453627904</v>
      </c>
      <c r="E5" s="120">
        <v>58614439.566</v>
      </c>
      <c r="F5" s="166">
        <f aca="true" t="shared" si="1" ref="F5:F41">E5/$E$41*100</f>
        <v>12.871110696424712</v>
      </c>
      <c r="G5" s="58">
        <v>53060242.022</v>
      </c>
      <c r="H5" s="166">
        <f aca="true" t="shared" si="2" ref="H5:H41">G5/$G$41*100</f>
        <v>11.79450591413731</v>
      </c>
      <c r="I5" s="120">
        <v>32926261.524</v>
      </c>
      <c r="J5" s="166">
        <f aca="true" t="shared" si="3" ref="J5:J41">I5/$I$41*100</f>
        <v>14.633396569747555</v>
      </c>
      <c r="K5" s="120">
        <v>41210963.595</v>
      </c>
      <c r="L5" s="166">
        <f aca="true" t="shared" si="4" ref="L5:L41">K5/$K$41*100</f>
        <v>11.411088435355111</v>
      </c>
      <c r="M5" s="120">
        <v>20232158.241</v>
      </c>
      <c r="N5" s="110">
        <f aca="true" t="shared" si="5" ref="N5:N41">M5/$M$41*100</f>
        <v>4.965010686715997</v>
      </c>
    </row>
    <row r="6" spans="1:14" s="58" customFormat="1" ht="14.25">
      <c r="A6" s="116">
        <v>1006</v>
      </c>
      <c r="B6" s="121" t="s">
        <v>131</v>
      </c>
      <c r="C6" s="120">
        <v>11010584.529</v>
      </c>
      <c r="D6" s="166">
        <f t="shared" si="0"/>
        <v>2.8697625337695323</v>
      </c>
      <c r="E6" s="120">
        <v>6178339.947</v>
      </c>
      <c r="F6" s="166">
        <f t="shared" si="1"/>
        <v>1.3566980758800518</v>
      </c>
      <c r="G6" s="58">
        <v>4578811.417</v>
      </c>
      <c r="H6" s="166">
        <f t="shared" si="2"/>
        <v>1.0178019601782875</v>
      </c>
      <c r="I6" s="120">
        <v>5891507.359</v>
      </c>
      <c r="J6" s="166">
        <f t="shared" si="3"/>
        <v>2.6183587078354607</v>
      </c>
      <c r="K6" s="120">
        <v>10436781.889</v>
      </c>
      <c r="L6" s="166">
        <f t="shared" si="4"/>
        <v>2.889887319459354</v>
      </c>
      <c r="M6" s="120">
        <v>9442138.824</v>
      </c>
      <c r="N6" s="110">
        <f>M6/$M$41*100</f>
        <v>2.317119093681965</v>
      </c>
    </row>
    <row r="7" spans="1:14" s="57" customFormat="1" ht="12.75">
      <c r="A7" s="117">
        <v>11</v>
      </c>
      <c r="B7" s="122" t="s">
        <v>98</v>
      </c>
      <c r="C7" s="123">
        <v>3219987.16</v>
      </c>
      <c r="D7" s="166">
        <f t="shared" si="0"/>
        <v>0.8392468616583253</v>
      </c>
      <c r="E7" s="123">
        <v>11482460.766</v>
      </c>
      <c r="F7" s="166">
        <f t="shared" si="1"/>
        <v>2.5214268818543513</v>
      </c>
      <c r="G7" s="57">
        <v>4504465.842</v>
      </c>
      <c r="H7" s="166">
        <f t="shared" si="2"/>
        <v>1.0012760400050649</v>
      </c>
      <c r="I7" s="123">
        <v>6694911.123</v>
      </c>
      <c r="J7" s="166">
        <f t="shared" si="3"/>
        <v>2.975414909787526</v>
      </c>
      <c r="K7" s="123">
        <v>3242344.395</v>
      </c>
      <c r="L7" s="166">
        <f t="shared" si="4"/>
        <v>0.8977872731350525</v>
      </c>
      <c r="M7" s="123">
        <v>3444193.521</v>
      </c>
      <c r="N7" s="110">
        <f t="shared" si="5"/>
        <v>0.8452117384209321</v>
      </c>
    </row>
    <row r="8" spans="1:14" s="58" customFormat="1" ht="17.25" customHeight="1">
      <c r="A8" s="116">
        <v>110100</v>
      </c>
      <c r="B8" s="120" t="s">
        <v>93</v>
      </c>
      <c r="C8" s="120">
        <v>1059322.649</v>
      </c>
      <c r="D8" s="166">
        <f t="shared" si="0"/>
        <v>0.2760983707328925</v>
      </c>
      <c r="E8" s="120">
        <v>954611.656</v>
      </c>
      <c r="F8" s="166">
        <f t="shared" si="1"/>
        <v>0.20962261837611215</v>
      </c>
      <c r="G8" s="58">
        <v>688304.818</v>
      </c>
      <c r="H8" s="166">
        <f t="shared" si="2"/>
        <v>0.15299996640166483</v>
      </c>
      <c r="I8" s="120">
        <v>1683711.116</v>
      </c>
      <c r="J8" s="166">
        <f t="shared" si="3"/>
        <v>0.7482906145102824</v>
      </c>
      <c r="K8" s="120">
        <v>1202902.89</v>
      </c>
      <c r="L8" s="166">
        <f t="shared" si="4"/>
        <v>0.33307717314815777</v>
      </c>
      <c r="M8" s="120">
        <v>1446682.237</v>
      </c>
      <c r="N8" s="110">
        <f t="shared" si="5"/>
        <v>0.3550186135076505</v>
      </c>
    </row>
    <row r="9" spans="1:14" s="58" customFormat="1" ht="17.25" customHeight="1">
      <c r="A9" s="116">
        <v>110313</v>
      </c>
      <c r="B9" s="120" t="s">
        <v>94</v>
      </c>
      <c r="C9" s="120">
        <v>1207691.026</v>
      </c>
      <c r="D9" s="166">
        <f t="shared" si="0"/>
        <v>0.3147686164759188</v>
      </c>
      <c r="E9" s="120">
        <v>9164274.594</v>
      </c>
      <c r="F9" s="166">
        <f t="shared" si="1"/>
        <v>2.0123777285115847</v>
      </c>
      <c r="G9" s="58">
        <v>3483406.805</v>
      </c>
      <c r="H9" s="166">
        <f t="shared" si="2"/>
        <v>0.7743097392183744</v>
      </c>
      <c r="I9" s="120">
        <v>4921908.356</v>
      </c>
      <c r="J9" s="166">
        <f t="shared" si="3"/>
        <v>2.1874404660487694</v>
      </c>
      <c r="K9" s="120">
        <v>1916872.198</v>
      </c>
      <c r="L9" s="166">
        <f t="shared" si="4"/>
        <v>0.530771335162505</v>
      </c>
      <c r="M9" s="120">
        <v>1847333.145</v>
      </c>
      <c r="N9" s="110">
        <f t="shared" si="5"/>
        <v>0.4533391197120418</v>
      </c>
    </row>
    <row r="10" spans="1:14" s="57" customFormat="1" ht="25.5">
      <c r="A10" s="117">
        <v>15</v>
      </c>
      <c r="B10" s="122" t="s">
        <v>92</v>
      </c>
      <c r="C10" s="123">
        <v>7318834.529</v>
      </c>
      <c r="D10" s="166">
        <f t="shared" si="0"/>
        <v>1.907556957295394</v>
      </c>
      <c r="E10" s="123">
        <v>9903906.54</v>
      </c>
      <c r="F10" s="166">
        <f t="shared" si="1"/>
        <v>2.1747930773926156</v>
      </c>
      <c r="G10" s="57">
        <v>9467442.429</v>
      </c>
      <c r="H10" s="166">
        <f t="shared" si="2"/>
        <v>2.1044722275163505</v>
      </c>
      <c r="I10" s="123">
        <v>11062562.037</v>
      </c>
      <c r="J10" s="166">
        <f t="shared" si="3"/>
        <v>4.916527108516668</v>
      </c>
      <c r="K10" s="123">
        <v>17555358.756</v>
      </c>
      <c r="L10" s="166">
        <f t="shared" si="4"/>
        <v>4.860981976733168</v>
      </c>
      <c r="M10" s="123">
        <v>14580645.897</v>
      </c>
      <c r="N10" s="110">
        <f t="shared" si="5"/>
        <v>3.5781186483172065</v>
      </c>
    </row>
    <row r="11" spans="1:14" s="58" customFormat="1" ht="17.25" customHeight="1">
      <c r="A11" s="116">
        <v>150710</v>
      </c>
      <c r="B11" s="120" t="s">
        <v>89</v>
      </c>
      <c r="C11" s="120">
        <v>5064646.242</v>
      </c>
      <c r="D11" s="166">
        <f t="shared" si="0"/>
        <v>1.3200327370274765</v>
      </c>
      <c r="E11" s="120">
        <v>5927701.948</v>
      </c>
      <c r="F11" s="166">
        <f t="shared" si="1"/>
        <v>1.3016606234409323</v>
      </c>
      <c r="G11" s="58">
        <v>6678452.086</v>
      </c>
      <c r="H11" s="166">
        <f t="shared" si="2"/>
        <v>1.4845209826398869</v>
      </c>
      <c r="I11" s="120">
        <v>8306865.611</v>
      </c>
      <c r="J11" s="166">
        <f t="shared" si="3"/>
        <v>3.6918147737105764</v>
      </c>
      <c r="K11" s="120">
        <v>14574893.505</v>
      </c>
      <c r="L11" s="166">
        <f t="shared" si="4"/>
        <v>4.03570759363696</v>
      </c>
      <c r="M11" s="120">
        <v>12440553.641</v>
      </c>
      <c r="N11" s="110">
        <f t="shared" si="5"/>
        <v>3.0529358776493867</v>
      </c>
    </row>
    <row r="12" spans="1:14" s="58" customFormat="1" ht="17.25" customHeight="1">
      <c r="A12" s="116">
        <v>151190</v>
      </c>
      <c r="B12" s="120" t="s">
        <v>88</v>
      </c>
      <c r="C12" s="120">
        <v>646256.884</v>
      </c>
      <c r="D12" s="166">
        <f t="shared" si="0"/>
        <v>0.168438268468775</v>
      </c>
      <c r="E12" s="120">
        <v>2141871.131</v>
      </c>
      <c r="F12" s="166">
        <f t="shared" si="1"/>
        <v>0.4703322360275315</v>
      </c>
      <c r="G12" s="58">
        <v>1790247.52</v>
      </c>
      <c r="H12" s="166">
        <f t="shared" si="2"/>
        <v>0.39794550793143485</v>
      </c>
      <c r="I12" s="120">
        <v>337915.612</v>
      </c>
      <c r="J12" s="166">
        <f t="shared" si="3"/>
        <v>0.150179611308154</v>
      </c>
      <c r="K12" s="120">
        <v>545360.577</v>
      </c>
      <c r="L12" s="166">
        <f t="shared" si="4"/>
        <v>0.15100733470979377</v>
      </c>
      <c r="M12" s="120">
        <v>1045285.936</v>
      </c>
      <c r="N12" s="110">
        <f t="shared" si="5"/>
        <v>0.25651518642221827</v>
      </c>
    </row>
    <row r="13" spans="1:14" s="58" customFormat="1" ht="17.25" customHeight="1">
      <c r="A13" s="116">
        <v>151620</v>
      </c>
      <c r="B13" s="120" t="s">
        <v>90</v>
      </c>
      <c r="C13" s="120">
        <v>1259427.91</v>
      </c>
      <c r="D13" s="166">
        <f t="shared" si="0"/>
        <v>0.3282531477400064</v>
      </c>
      <c r="E13" s="120">
        <v>1446009.556</v>
      </c>
      <c r="F13" s="166">
        <f t="shared" si="1"/>
        <v>0.3175283974592485</v>
      </c>
      <c r="G13" s="58">
        <v>742940.954</v>
      </c>
      <c r="H13" s="166">
        <f t="shared" si="2"/>
        <v>0.16514477020618623</v>
      </c>
      <c r="I13" s="120">
        <v>2113832.526</v>
      </c>
      <c r="J13" s="166">
        <f t="shared" si="3"/>
        <v>0.9394491874652223</v>
      </c>
      <c r="K13" s="120">
        <v>49615.103</v>
      </c>
      <c r="L13" s="166">
        <f t="shared" si="4"/>
        <v>0.013738148266228444</v>
      </c>
      <c r="M13" s="120">
        <v>506761.291</v>
      </c>
      <c r="N13" s="110">
        <f t="shared" si="5"/>
        <v>0.12436019901871997</v>
      </c>
    </row>
    <row r="14" spans="1:14" s="58" customFormat="1" ht="17.25" customHeight="1">
      <c r="A14" s="116">
        <v>151790</v>
      </c>
      <c r="B14" s="120" t="s">
        <v>91</v>
      </c>
      <c r="C14" s="120">
        <v>72911.978</v>
      </c>
      <c r="D14" s="166">
        <f t="shared" si="0"/>
        <v>0.01900353811156218</v>
      </c>
      <c r="E14" s="120">
        <v>41154.937</v>
      </c>
      <c r="F14" s="166">
        <f t="shared" si="1"/>
        <v>0.009037188681722883</v>
      </c>
      <c r="G14" s="58">
        <v>137622.785</v>
      </c>
      <c r="H14" s="166">
        <f t="shared" si="2"/>
        <v>0.03059150674302493</v>
      </c>
      <c r="I14" s="120">
        <v>92575.286</v>
      </c>
      <c r="J14" s="166">
        <f t="shared" si="3"/>
        <v>0.04114317295355146</v>
      </c>
      <c r="K14" s="120">
        <v>17323.208</v>
      </c>
      <c r="L14" s="166">
        <f t="shared" si="4"/>
        <v>0.0047967007133032594</v>
      </c>
      <c r="M14" s="120">
        <v>55696.9</v>
      </c>
      <c r="N14" s="110">
        <f t="shared" si="5"/>
        <v>0.013668126772385509</v>
      </c>
    </row>
    <row r="15" spans="1:14" s="57" customFormat="1" ht="25.5">
      <c r="A15" s="117">
        <v>27</v>
      </c>
      <c r="B15" s="122" t="s">
        <v>87</v>
      </c>
      <c r="C15" s="123">
        <v>103855266.478</v>
      </c>
      <c r="D15" s="166">
        <f t="shared" si="0"/>
        <v>27.06849503659219</v>
      </c>
      <c r="E15" s="123">
        <v>116881032.742</v>
      </c>
      <c r="F15" s="166">
        <f t="shared" si="1"/>
        <v>25.665838006363224</v>
      </c>
      <c r="G15" s="57">
        <v>122835851.338</v>
      </c>
      <c r="H15" s="166">
        <f t="shared" si="2"/>
        <v>27.30459040261127</v>
      </c>
      <c r="I15" s="123">
        <v>55572575.595</v>
      </c>
      <c r="J15" s="166">
        <f t="shared" si="3"/>
        <v>24.698082911452175</v>
      </c>
      <c r="K15" s="123">
        <v>68330791.129</v>
      </c>
      <c r="L15" s="166">
        <f t="shared" si="4"/>
        <v>18.920419044154542</v>
      </c>
      <c r="M15" s="123">
        <v>88060805.112</v>
      </c>
      <c r="N15" s="110">
        <f t="shared" si="5"/>
        <v>21.61029155929953</v>
      </c>
    </row>
    <row r="16" spans="1:14" s="58" customFormat="1" ht="17.25" customHeight="1">
      <c r="A16" s="116">
        <v>271012</v>
      </c>
      <c r="B16" s="120" t="s">
        <v>86</v>
      </c>
      <c r="C16" s="120">
        <v>24483611.034</v>
      </c>
      <c r="D16" s="166">
        <f t="shared" si="0"/>
        <v>6.381327844284835</v>
      </c>
      <c r="E16" s="120">
        <v>29321537.47</v>
      </c>
      <c r="F16" s="166">
        <f t="shared" si="1"/>
        <v>6.438699360774076</v>
      </c>
      <c r="G16" s="58">
        <v>36619431.348</v>
      </c>
      <c r="H16" s="166">
        <f t="shared" si="2"/>
        <v>8.139957209905905</v>
      </c>
      <c r="I16" s="120">
        <v>11579778.22</v>
      </c>
      <c r="J16" s="166">
        <f t="shared" si="3"/>
        <v>5.14639315366769</v>
      </c>
      <c r="K16" s="120">
        <v>16065247.999</v>
      </c>
      <c r="L16" s="166">
        <f t="shared" si="4"/>
        <v>4.448378529900297</v>
      </c>
      <c r="M16" s="120">
        <v>22864320.447</v>
      </c>
      <c r="N16" s="110">
        <f t="shared" si="5"/>
        <v>5.610948372962268</v>
      </c>
    </row>
    <row r="17" spans="1:14" s="58" customFormat="1" ht="17.25" customHeight="1">
      <c r="A17" s="116">
        <v>271019</v>
      </c>
      <c r="B17" s="120" t="s">
        <v>85</v>
      </c>
      <c r="C17" s="120">
        <v>61937781.255</v>
      </c>
      <c r="D17" s="166">
        <f t="shared" si="0"/>
        <v>16.14325957012158</v>
      </c>
      <c r="E17" s="120">
        <v>66838755.4</v>
      </c>
      <c r="F17" s="166">
        <f t="shared" si="1"/>
        <v>14.67708342747127</v>
      </c>
      <c r="G17" s="58">
        <v>74013823.536</v>
      </c>
      <c r="H17" s="166">
        <f t="shared" si="2"/>
        <v>16.452176736421958</v>
      </c>
      <c r="I17" s="120">
        <v>28610443.16</v>
      </c>
      <c r="J17" s="166">
        <f t="shared" si="3"/>
        <v>12.715320276835367</v>
      </c>
      <c r="K17" s="120">
        <v>38771156.942</v>
      </c>
      <c r="L17" s="166">
        <f t="shared" si="4"/>
        <v>10.735519434927065</v>
      </c>
      <c r="M17" s="120">
        <v>43387980.002</v>
      </c>
      <c r="N17" s="110">
        <f t="shared" si="5"/>
        <v>10.647494044822302</v>
      </c>
    </row>
    <row r="18" spans="1:14" s="58" customFormat="1" ht="17.25" customHeight="1">
      <c r="A18" s="116">
        <v>271113</v>
      </c>
      <c r="B18" s="120" t="s">
        <v>83</v>
      </c>
      <c r="C18" s="120">
        <v>1678346.001</v>
      </c>
      <c r="D18" s="166">
        <f t="shared" si="0"/>
        <v>0.4374385810023076</v>
      </c>
      <c r="E18" s="120">
        <v>1468848.194</v>
      </c>
      <c r="F18" s="166">
        <f t="shared" si="1"/>
        <v>0.3225435206956069</v>
      </c>
      <c r="G18" s="58">
        <v>1258920.354</v>
      </c>
      <c r="H18" s="166">
        <f t="shared" si="2"/>
        <v>0.2798393485375429</v>
      </c>
      <c r="I18" s="120">
        <v>1247245.728</v>
      </c>
      <c r="J18" s="166">
        <f t="shared" si="3"/>
        <v>0.5543125916206426</v>
      </c>
      <c r="K18" s="120">
        <v>906124.897</v>
      </c>
      <c r="L18" s="166">
        <f t="shared" si="4"/>
        <v>0.25090098437782093</v>
      </c>
      <c r="M18" s="120">
        <v>1158358.069</v>
      </c>
      <c r="N18" s="110">
        <f t="shared" si="5"/>
        <v>0.28426330612489525</v>
      </c>
    </row>
    <row r="19" spans="1:14" s="58" customFormat="1" ht="17.25" customHeight="1">
      <c r="A19" s="116">
        <v>271119</v>
      </c>
      <c r="B19" s="120" t="s">
        <v>82</v>
      </c>
      <c r="C19" s="120">
        <v>1392099.005</v>
      </c>
      <c r="D19" s="166">
        <f t="shared" si="0"/>
        <v>0.36283210553669637</v>
      </c>
      <c r="E19" s="120">
        <v>1083702.647</v>
      </c>
      <c r="F19" s="166">
        <f t="shared" si="1"/>
        <v>0.23796963401551385</v>
      </c>
      <c r="G19" s="58">
        <v>912790.336</v>
      </c>
      <c r="H19" s="166">
        <f t="shared" si="2"/>
        <v>0.20289977214682864</v>
      </c>
      <c r="I19" s="120">
        <v>637618.997</v>
      </c>
      <c r="J19" s="166">
        <f t="shared" si="3"/>
        <v>0.28337658791614223</v>
      </c>
      <c r="K19" s="120">
        <v>504539.442</v>
      </c>
      <c r="L19" s="166">
        <f t="shared" si="4"/>
        <v>0.1397041876614902</v>
      </c>
      <c r="M19" s="120">
        <v>456217.396</v>
      </c>
      <c r="N19" s="110">
        <f t="shared" si="5"/>
        <v>0.11195662962024103</v>
      </c>
    </row>
    <row r="20" spans="1:14" s="58" customFormat="1" ht="17.25" customHeight="1">
      <c r="A20" s="116">
        <v>271210</v>
      </c>
      <c r="B20" s="120" t="s">
        <v>81</v>
      </c>
      <c r="C20" s="120">
        <v>36744.892</v>
      </c>
      <c r="D20" s="166">
        <f t="shared" si="0"/>
        <v>0.009577067783392684</v>
      </c>
      <c r="E20" s="120">
        <v>87127.269</v>
      </c>
      <c r="F20" s="166">
        <f t="shared" si="1"/>
        <v>0.01913222632988662</v>
      </c>
      <c r="G20" s="58">
        <v>119966.501</v>
      </c>
      <c r="H20" s="166">
        <f t="shared" si="2"/>
        <v>0.02666677632107653</v>
      </c>
      <c r="I20" s="120">
        <v>28549.134</v>
      </c>
      <c r="J20" s="166">
        <f t="shared" si="3"/>
        <v>0.012688072687521769</v>
      </c>
      <c r="K20" s="120">
        <v>37180.793</v>
      </c>
      <c r="L20" s="166">
        <f t="shared" si="4"/>
        <v>0.010295156434320989</v>
      </c>
      <c r="M20" s="120">
        <v>319995.386</v>
      </c>
      <c r="N20" s="110">
        <f t="shared" si="5"/>
        <v>0.07852748541528227</v>
      </c>
    </row>
    <row r="21" spans="1:14" s="58" customFormat="1" ht="17.25" customHeight="1">
      <c r="A21" s="116">
        <v>271600</v>
      </c>
      <c r="B21" s="120" t="s">
        <v>84</v>
      </c>
      <c r="C21" s="120">
        <v>13065767.687</v>
      </c>
      <c r="D21" s="166">
        <f t="shared" si="0"/>
        <v>3.4054187118160764</v>
      </c>
      <c r="E21" s="120">
        <v>16961577.125</v>
      </c>
      <c r="F21" s="166">
        <f t="shared" si="1"/>
        <v>3.724582856686666</v>
      </c>
      <c r="G21" s="58">
        <v>9089727.04</v>
      </c>
      <c r="H21" s="166">
        <f t="shared" si="2"/>
        <v>2.020511690970474</v>
      </c>
      <c r="I21" s="120">
        <v>12296423.738</v>
      </c>
      <c r="J21" s="166">
        <f t="shared" si="3"/>
        <v>5.464891445895071</v>
      </c>
      <c r="K21" s="120">
        <v>11132084.07</v>
      </c>
      <c r="L21" s="166">
        <f t="shared" si="4"/>
        <v>3.082412657004456</v>
      </c>
      <c r="M21" s="120">
        <v>17982832.465</v>
      </c>
      <c r="N21" s="110">
        <f t="shared" si="5"/>
        <v>4.41302179938542</v>
      </c>
    </row>
    <row r="22" spans="1:14" s="57" customFormat="1" ht="12.75">
      <c r="A22" s="117">
        <v>30</v>
      </c>
      <c r="B22" s="123" t="s">
        <v>80</v>
      </c>
      <c r="C22" s="123">
        <v>19854307.424</v>
      </c>
      <c r="D22" s="166">
        <f t="shared" si="0"/>
        <v>5.1747613788595315</v>
      </c>
      <c r="E22" s="123">
        <v>19613432.546</v>
      </c>
      <c r="F22" s="166">
        <f t="shared" si="1"/>
        <v>4.306902246368314</v>
      </c>
      <c r="G22" s="57">
        <v>11577672.197</v>
      </c>
      <c r="H22" s="166">
        <f t="shared" si="2"/>
        <v>2.573545049848088</v>
      </c>
      <c r="I22" s="123">
        <v>8479358.192</v>
      </c>
      <c r="J22" s="166">
        <f t="shared" si="3"/>
        <v>3.7684755370733547</v>
      </c>
      <c r="K22" s="123">
        <v>9544833.618</v>
      </c>
      <c r="L22" s="166">
        <f t="shared" si="4"/>
        <v>2.642911764600502</v>
      </c>
      <c r="M22" s="123">
        <v>32363087.748</v>
      </c>
      <c r="N22" s="110">
        <f t="shared" si="5"/>
        <v>7.941964204210652</v>
      </c>
    </row>
    <row r="23" spans="1:14" s="58" customFormat="1" ht="17.25" customHeight="1">
      <c r="A23" s="116">
        <v>300220</v>
      </c>
      <c r="B23" s="120" t="s">
        <v>79</v>
      </c>
      <c r="C23" s="120">
        <v>209936.13</v>
      </c>
      <c r="D23" s="166">
        <f t="shared" si="0"/>
        <v>0.054717062365923906</v>
      </c>
      <c r="E23" s="120">
        <v>6997343.663</v>
      </c>
      <c r="F23" s="166">
        <f t="shared" si="1"/>
        <v>1.5365426255758559</v>
      </c>
      <c r="G23" s="58">
        <v>4120374.41</v>
      </c>
      <c r="H23" s="166">
        <f t="shared" si="2"/>
        <v>0.9158982035373165</v>
      </c>
      <c r="I23" s="120">
        <v>2167897.236</v>
      </c>
      <c r="J23" s="166">
        <f t="shared" si="3"/>
        <v>0.9634771306704272</v>
      </c>
      <c r="K23" s="120">
        <v>2239219.484</v>
      </c>
      <c r="L23" s="166">
        <f t="shared" si="4"/>
        <v>0.6200275200843491</v>
      </c>
      <c r="M23" s="120">
        <v>9655772.757</v>
      </c>
      <c r="N23" s="110">
        <f t="shared" si="5"/>
        <v>2.369545273220275</v>
      </c>
    </row>
    <row r="24" spans="1:14" s="58" customFormat="1" ht="17.25" customHeight="1">
      <c r="A24" s="116">
        <v>300230</v>
      </c>
      <c r="B24" s="120" t="s">
        <v>78</v>
      </c>
      <c r="C24" s="120">
        <v>1575208.612</v>
      </c>
      <c r="D24" s="166">
        <f t="shared" si="0"/>
        <v>0.41055719119021783</v>
      </c>
      <c r="E24" s="120">
        <v>324591.28</v>
      </c>
      <c r="F24" s="166">
        <f t="shared" si="1"/>
        <v>0.0712768104055643</v>
      </c>
      <c r="G24" s="58">
        <v>707663.229</v>
      </c>
      <c r="H24" s="166">
        <f t="shared" si="2"/>
        <v>0.15730305444512183</v>
      </c>
      <c r="I24" s="120">
        <v>198156.192</v>
      </c>
      <c r="J24" s="166">
        <f t="shared" si="3"/>
        <v>0.08806642497732224</v>
      </c>
      <c r="K24" s="120">
        <v>177762.039</v>
      </c>
      <c r="L24" s="166">
        <f t="shared" si="4"/>
        <v>0.04922132778579705</v>
      </c>
      <c r="M24" s="120">
        <v>854860.117</v>
      </c>
      <c r="N24" s="110">
        <f t="shared" si="5"/>
        <v>0.2097843228584052</v>
      </c>
    </row>
    <row r="25" spans="1:14" s="58" customFormat="1" ht="17.25" customHeight="1">
      <c r="A25" s="116">
        <v>300420</v>
      </c>
      <c r="B25" s="120" t="s">
        <v>76</v>
      </c>
      <c r="C25" s="120">
        <v>520915.44</v>
      </c>
      <c r="D25" s="166">
        <f t="shared" si="0"/>
        <v>0.13576968679880255</v>
      </c>
      <c r="E25" s="120">
        <v>462842.435</v>
      </c>
      <c r="F25" s="166">
        <f t="shared" si="1"/>
        <v>0.10163530113053165</v>
      </c>
      <c r="G25" s="58">
        <v>589980.811</v>
      </c>
      <c r="H25" s="166">
        <f t="shared" si="2"/>
        <v>0.1311439959448707</v>
      </c>
      <c r="I25" s="120">
        <v>644504.288</v>
      </c>
      <c r="J25" s="166">
        <f t="shared" si="3"/>
        <v>0.2864366132283895</v>
      </c>
      <c r="K25" s="120">
        <v>18209.298</v>
      </c>
      <c r="L25" s="166">
        <f t="shared" si="4"/>
        <v>0.005042054145245592</v>
      </c>
      <c r="M25" s="120">
        <v>423106.289</v>
      </c>
      <c r="N25" s="110">
        <f t="shared" si="5"/>
        <v>0.10383110004767915</v>
      </c>
    </row>
    <row r="26" spans="1:14" s="58" customFormat="1" ht="17.25" customHeight="1">
      <c r="A26" s="116">
        <v>300490</v>
      </c>
      <c r="B26" s="120" t="s">
        <v>77</v>
      </c>
      <c r="C26" s="120">
        <v>10575843.63</v>
      </c>
      <c r="D26" s="166">
        <f t="shared" si="0"/>
        <v>2.756453095877156</v>
      </c>
      <c r="E26" s="120">
        <v>10229540.964</v>
      </c>
      <c r="F26" s="166">
        <f t="shared" si="1"/>
        <v>2.2462989511824882</v>
      </c>
      <c r="G26" s="58">
        <v>2904116.604</v>
      </c>
      <c r="H26" s="166">
        <f t="shared" si="2"/>
        <v>0.6455421075354393</v>
      </c>
      <c r="I26" s="120">
        <v>3191053.378</v>
      </c>
      <c r="J26" s="166">
        <f t="shared" si="3"/>
        <v>1.4181977362194553</v>
      </c>
      <c r="K26" s="120">
        <v>4985380.382</v>
      </c>
      <c r="L26" s="166">
        <f t="shared" si="4"/>
        <v>1.3804243206239557</v>
      </c>
      <c r="M26" s="120">
        <v>19480293.743</v>
      </c>
      <c r="N26" s="110">
        <f t="shared" si="5"/>
        <v>4.780501687573855</v>
      </c>
    </row>
    <row r="27" spans="1:14" s="57" customFormat="1" ht="17.25" customHeight="1">
      <c r="A27" s="117">
        <v>31</v>
      </c>
      <c r="B27" s="123" t="s">
        <v>75</v>
      </c>
      <c r="C27" s="123">
        <v>10850374.49</v>
      </c>
      <c r="D27" s="166">
        <f t="shared" si="0"/>
        <v>2.828005916194415</v>
      </c>
      <c r="E27" s="123">
        <v>6071448.599</v>
      </c>
      <c r="F27" s="166">
        <f t="shared" si="1"/>
        <v>1.3332258669365733</v>
      </c>
      <c r="G27" s="57">
        <v>12181741.948</v>
      </c>
      <c r="H27" s="166">
        <f t="shared" si="2"/>
        <v>2.7078208084804536</v>
      </c>
      <c r="I27" s="123">
        <v>14126648.204</v>
      </c>
      <c r="J27" s="166">
        <f t="shared" si="3"/>
        <v>6.278296891366332</v>
      </c>
      <c r="K27" s="123">
        <v>13097622.343</v>
      </c>
      <c r="L27" s="166">
        <f t="shared" si="4"/>
        <v>3.6266593598163115</v>
      </c>
      <c r="M27" s="123">
        <v>11827360.148</v>
      </c>
      <c r="N27" s="110">
        <f t="shared" si="5"/>
        <v>2.9024570108125274</v>
      </c>
    </row>
    <row r="28" spans="1:14" s="57" customFormat="1" ht="17.25" customHeight="1">
      <c r="A28" s="117">
        <v>38</v>
      </c>
      <c r="B28" s="123" t="s">
        <v>74</v>
      </c>
      <c r="C28" s="123">
        <v>12718614.326</v>
      </c>
      <c r="D28" s="166">
        <f t="shared" si="0"/>
        <v>3.3149378017203386</v>
      </c>
      <c r="E28" s="123">
        <v>11079771.776</v>
      </c>
      <c r="F28" s="166">
        <f t="shared" si="1"/>
        <v>2.4330006407284706</v>
      </c>
      <c r="G28" s="57">
        <v>14901664.727</v>
      </c>
      <c r="H28" s="166">
        <f t="shared" si="2"/>
        <v>3.3124193568551688</v>
      </c>
      <c r="I28" s="123">
        <v>5250016.664</v>
      </c>
      <c r="J28" s="166">
        <f t="shared" si="3"/>
        <v>2.333261423745202</v>
      </c>
      <c r="K28" s="123">
        <v>12145120.829</v>
      </c>
      <c r="L28" s="166">
        <f t="shared" si="4"/>
        <v>3.362916946077111</v>
      </c>
      <c r="M28" s="123">
        <v>14767767.935</v>
      </c>
      <c r="N28" s="110">
        <f t="shared" si="5"/>
        <v>3.6240387576462925</v>
      </c>
    </row>
    <row r="29" spans="1:14" s="57" customFormat="1" ht="17.25" customHeight="1">
      <c r="A29" s="117">
        <v>39</v>
      </c>
      <c r="B29" s="123" t="s">
        <v>73</v>
      </c>
      <c r="C29" s="123">
        <v>11772931.399</v>
      </c>
      <c r="D29" s="166">
        <f t="shared" si="0"/>
        <v>3.0684581143266136</v>
      </c>
      <c r="E29" s="123">
        <v>16916143.937</v>
      </c>
      <c r="F29" s="166">
        <f t="shared" si="1"/>
        <v>3.714606209355917</v>
      </c>
      <c r="G29" s="57">
        <v>18035749.688</v>
      </c>
      <c r="H29" s="166">
        <f t="shared" si="2"/>
        <v>4.0090800240378925</v>
      </c>
      <c r="I29" s="123">
        <v>8776867.83</v>
      </c>
      <c r="J29" s="166">
        <f t="shared" si="3"/>
        <v>3.9006975481572037</v>
      </c>
      <c r="K29" s="123">
        <v>12857672.829</v>
      </c>
      <c r="L29" s="166">
        <f t="shared" si="4"/>
        <v>3.5602186633263444</v>
      </c>
      <c r="M29" s="123">
        <v>14671585.097</v>
      </c>
      <c r="N29" s="110">
        <f t="shared" si="5"/>
        <v>3.600435303538221</v>
      </c>
    </row>
    <row r="30" spans="1:14" s="57" customFormat="1" ht="17.25" customHeight="1">
      <c r="A30" s="117">
        <v>40</v>
      </c>
      <c r="B30" s="123" t="s">
        <v>72</v>
      </c>
      <c r="C30" s="123">
        <v>5762267.205</v>
      </c>
      <c r="D30" s="166">
        <f t="shared" si="0"/>
        <v>1.5018583700914323</v>
      </c>
      <c r="E30" s="123">
        <v>7573702.361</v>
      </c>
      <c r="F30" s="166">
        <f t="shared" si="1"/>
        <v>1.663104896881924</v>
      </c>
      <c r="G30" s="57">
        <v>6168240.919</v>
      </c>
      <c r="H30" s="166">
        <f t="shared" si="2"/>
        <v>1.371108597069815</v>
      </c>
      <c r="I30" s="123">
        <v>2212828.086</v>
      </c>
      <c r="J30" s="166">
        <f t="shared" si="3"/>
        <v>0.983445718534148</v>
      </c>
      <c r="K30" s="123">
        <v>5325981.865</v>
      </c>
      <c r="L30" s="166">
        <f t="shared" si="4"/>
        <v>1.4747349919764123</v>
      </c>
      <c r="M30" s="123">
        <v>4173800.345</v>
      </c>
      <c r="N30" s="110">
        <f t="shared" si="5"/>
        <v>1.024258661399223</v>
      </c>
    </row>
    <row r="31" spans="1:14" s="57" customFormat="1" ht="17.25" customHeight="1">
      <c r="A31" s="117">
        <v>48</v>
      </c>
      <c r="B31" s="122" t="s">
        <v>71</v>
      </c>
      <c r="C31" s="123">
        <v>6225609.443</v>
      </c>
      <c r="D31" s="166">
        <f t="shared" si="0"/>
        <v>1.6226223669004274</v>
      </c>
      <c r="E31" s="123">
        <v>6661700.899</v>
      </c>
      <c r="F31" s="166">
        <f t="shared" si="1"/>
        <v>1.462839026225844</v>
      </c>
      <c r="G31" s="57">
        <v>5801125.697</v>
      </c>
      <c r="H31" s="166">
        <f t="shared" si="2"/>
        <v>1.2895043206465462</v>
      </c>
      <c r="I31" s="123">
        <v>4542807.402</v>
      </c>
      <c r="J31" s="166">
        <f t="shared" si="3"/>
        <v>2.0189568805130103</v>
      </c>
      <c r="K31" s="123">
        <v>5844761.357</v>
      </c>
      <c r="L31" s="166">
        <f t="shared" si="4"/>
        <v>1.6183821709125252</v>
      </c>
      <c r="M31" s="123">
        <v>6238734.492</v>
      </c>
      <c r="N31" s="110">
        <f t="shared" si="5"/>
        <v>1.530997487039855</v>
      </c>
    </row>
    <row r="32" spans="1:14" s="57" customFormat="1" ht="17.25" customHeight="1">
      <c r="A32" s="117">
        <v>72</v>
      </c>
      <c r="B32" s="123" t="s">
        <v>70</v>
      </c>
      <c r="C32" s="123">
        <v>7913191.923</v>
      </c>
      <c r="D32" s="166">
        <f t="shared" si="0"/>
        <v>2.0624683134071127</v>
      </c>
      <c r="E32" s="123">
        <v>11663988.82</v>
      </c>
      <c r="F32" s="166">
        <f t="shared" si="1"/>
        <v>2.5612885216625707</v>
      </c>
      <c r="G32" s="57">
        <v>10301552.455</v>
      </c>
      <c r="H32" s="166">
        <f t="shared" si="2"/>
        <v>2.2898825321022063</v>
      </c>
      <c r="I32" s="123">
        <v>1657558.127</v>
      </c>
      <c r="J32" s="166">
        <f t="shared" si="3"/>
        <v>0.7366674589557932</v>
      </c>
      <c r="K32" s="123">
        <v>7940761.518</v>
      </c>
      <c r="L32" s="166">
        <f t="shared" si="4"/>
        <v>2.1987530506798554</v>
      </c>
      <c r="M32" s="123">
        <v>10034543.896</v>
      </c>
      <c r="N32" s="110">
        <f t="shared" si="5"/>
        <v>2.462496441877289</v>
      </c>
    </row>
    <row r="33" spans="1:14" s="57" customFormat="1" ht="17.25" customHeight="1">
      <c r="A33" s="117">
        <v>73</v>
      </c>
      <c r="B33" s="123" t="s">
        <v>69</v>
      </c>
      <c r="C33" s="123">
        <v>12711022.407</v>
      </c>
      <c r="D33" s="166">
        <f t="shared" si="0"/>
        <v>3.312959068924797</v>
      </c>
      <c r="E33" s="123">
        <v>15897357.29</v>
      </c>
      <c r="F33" s="166">
        <f t="shared" si="1"/>
        <v>3.4908914420277872</v>
      </c>
      <c r="G33" s="57">
        <v>10348305.785</v>
      </c>
      <c r="H33" s="166">
        <f t="shared" si="2"/>
        <v>2.300275104886966</v>
      </c>
      <c r="I33" s="123">
        <v>4136589.41</v>
      </c>
      <c r="J33" s="166">
        <f t="shared" si="3"/>
        <v>1.8384216877651276</v>
      </c>
      <c r="K33" s="123">
        <v>11132502.542</v>
      </c>
      <c r="L33" s="166">
        <f t="shared" si="4"/>
        <v>3.0825285295923104</v>
      </c>
      <c r="M33" s="123">
        <v>13287264.757</v>
      </c>
      <c r="N33" s="110">
        <f t="shared" si="5"/>
        <v>3.260720419932279</v>
      </c>
    </row>
    <row r="34" spans="1:14" s="57" customFormat="1" ht="17.25" customHeight="1">
      <c r="A34" s="117">
        <v>76</v>
      </c>
      <c r="B34" s="123" t="s">
        <v>68</v>
      </c>
      <c r="C34" s="123">
        <v>1553818.236</v>
      </c>
      <c r="D34" s="166">
        <f t="shared" si="0"/>
        <v>0.4049820739504052</v>
      </c>
      <c r="E34" s="123">
        <v>1947075.856</v>
      </c>
      <c r="F34" s="166">
        <f t="shared" si="1"/>
        <v>0.4275572548756202</v>
      </c>
      <c r="G34" s="57">
        <v>2330955.854</v>
      </c>
      <c r="H34" s="166">
        <f t="shared" si="2"/>
        <v>0.5181369620251066</v>
      </c>
      <c r="I34" s="123">
        <v>677412.266</v>
      </c>
      <c r="J34" s="166">
        <f t="shared" si="3"/>
        <v>0.30106188406369283</v>
      </c>
      <c r="K34" s="123">
        <v>1192575.838</v>
      </c>
      <c r="L34" s="166">
        <f t="shared" si="4"/>
        <v>0.3302176694295209</v>
      </c>
      <c r="M34" s="123">
        <v>1834476.211</v>
      </c>
      <c r="N34" s="110">
        <f t="shared" si="5"/>
        <v>0.45018400329054986</v>
      </c>
    </row>
    <row r="35" spans="1:14" s="57" customFormat="1" ht="12.75">
      <c r="A35" s="117">
        <v>84</v>
      </c>
      <c r="B35" s="122" t="s">
        <v>113</v>
      </c>
      <c r="C35" s="123">
        <v>41766447.208</v>
      </c>
      <c r="D35" s="166">
        <f t="shared" si="0"/>
        <v>10.885869415060686</v>
      </c>
      <c r="E35" s="123">
        <v>46312056.229</v>
      </c>
      <c r="F35" s="166">
        <f t="shared" si="1"/>
        <v>10.169637494039478</v>
      </c>
      <c r="G35" s="57">
        <v>46018201.209</v>
      </c>
      <c r="H35" s="166">
        <f t="shared" si="2"/>
        <v>10.229164542680932</v>
      </c>
      <c r="I35" s="123">
        <v>13021589.438</v>
      </c>
      <c r="J35" s="166">
        <f t="shared" si="3"/>
        <v>5.787176356957438</v>
      </c>
      <c r="K35" s="123">
        <v>42171314.301</v>
      </c>
      <c r="L35" s="166">
        <f t="shared" si="4"/>
        <v>11.677004247050698</v>
      </c>
      <c r="M35" s="123">
        <v>60827677.541</v>
      </c>
      <c r="N35" s="110">
        <f t="shared" si="5"/>
        <v>14.927229484947544</v>
      </c>
    </row>
    <row r="36" spans="1:14" s="57" customFormat="1" ht="18" customHeight="1">
      <c r="A36" s="117">
        <v>85</v>
      </c>
      <c r="B36" s="122" t="s">
        <v>112</v>
      </c>
      <c r="C36" s="123">
        <v>20534652.409</v>
      </c>
      <c r="D36" s="166">
        <f t="shared" si="0"/>
        <v>5.352084257844625</v>
      </c>
      <c r="E36" s="123">
        <v>19148468.97</v>
      </c>
      <c r="F36" s="166">
        <f t="shared" si="1"/>
        <v>4.204801165119164</v>
      </c>
      <c r="G36" s="57">
        <v>19209025.519</v>
      </c>
      <c r="H36" s="166">
        <f t="shared" si="2"/>
        <v>4.269881863613111</v>
      </c>
      <c r="I36" s="123">
        <v>6818824.85</v>
      </c>
      <c r="J36" s="166">
        <f t="shared" si="3"/>
        <v>3.0304858052885146</v>
      </c>
      <c r="K36" s="123">
        <v>15535982.439</v>
      </c>
      <c r="L36" s="166">
        <f t="shared" si="4"/>
        <v>4.301827816592527</v>
      </c>
      <c r="M36" s="123">
        <v>13602160.548</v>
      </c>
      <c r="N36" s="110">
        <f t="shared" si="5"/>
        <v>3.337996454890753</v>
      </c>
    </row>
    <row r="37" spans="1:14" s="57" customFormat="1" ht="21.75" customHeight="1">
      <c r="A37" s="117">
        <v>87</v>
      </c>
      <c r="B37" s="122" t="s">
        <v>67</v>
      </c>
      <c r="C37" s="123">
        <v>23903314.424</v>
      </c>
      <c r="D37" s="166">
        <f t="shared" si="0"/>
        <v>6.2300812446637766</v>
      </c>
      <c r="E37" s="123">
        <v>21650358.706</v>
      </c>
      <c r="F37" s="166">
        <f t="shared" si="1"/>
        <v>4.75418967724586</v>
      </c>
      <c r="G37" s="57">
        <v>26078681.381</v>
      </c>
      <c r="H37" s="166">
        <f t="shared" si="2"/>
        <v>5.7969046136950375</v>
      </c>
      <c r="I37" s="123">
        <v>5938620.64</v>
      </c>
      <c r="J37" s="166">
        <f t="shared" si="3"/>
        <v>2.639297232060946</v>
      </c>
      <c r="K37" s="123">
        <v>14210229.36</v>
      </c>
      <c r="L37" s="166">
        <f t="shared" si="4"/>
        <v>3.9347341039439647</v>
      </c>
      <c r="M37" s="123">
        <v>20406613.847</v>
      </c>
      <c r="N37" s="110">
        <f t="shared" si="5"/>
        <v>5.007822429182119</v>
      </c>
    </row>
    <row r="38" spans="1:14" s="57" customFormat="1" ht="33.75" customHeight="1">
      <c r="A38" s="117">
        <v>90</v>
      </c>
      <c r="B38" s="122" t="s">
        <v>66</v>
      </c>
      <c r="C38" s="123">
        <v>3676073.894</v>
      </c>
      <c r="D38" s="166">
        <v>0.958119807770786</v>
      </c>
      <c r="E38" s="123">
        <v>3504584.32</v>
      </c>
      <c r="F38" s="166">
        <v>0.76956963269917</v>
      </c>
      <c r="G38" s="57">
        <v>4334347.253</v>
      </c>
      <c r="H38" s="166">
        <v>0.9634611973356088</v>
      </c>
      <c r="I38" s="123">
        <v>1960723.262</v>
      </c>
      <c r="J38" s="166">
        <v>0.8714029388201684</v>
      </c>
      <c r="K38" s="123">
        <v>12362920.109</v>
      </c>
      <c r="L38" s="166">
        <v>3.423224364987796</v>
      </c>
      <c r="M38" s="123">
        <v>3337094.201</v>
      </c>
      <c r="N38" s="110">
        <v>0.8189293585578467</v>
      </c>
    </row>
    <row r="39" spans="1:14" s="57" customFormat="1" ht="17.25" customHeight="1">
      <c r="A39" s="117"/>
      <c r="B39" s="123" t="s">
        <v>99</v>
      </c>
      <c r="C39" s="123">
        <v>334587691.778</v>
      </c>
      <c r="D39" s="166">
        <v>87.2058354028311</v>
      </c>
      <c r="E39" s="123">
        <v>391600491.9980001</v>
      </c>
      <c r="F39" s="166">
        <v>85.9913242982595</v>
      </c>
      <c r="G39" s="57">
        <v>385117753.92399997</v>
      </c>
      <c r="H39" s="166">
        <v>85.60597263036539</v>
      </c>
      <c r="I39" s="123">
        <v>196529765.23</v>
      </c>
      <c r="J39" s="166">
        <v>87.34359320670912</v>
      </c>
      <c r="K39" s="123">
        <v>311936351.1740001</v>
      </c>
      <c r="L39" s="166">
        <v>86.3734545115167</v>
      </c>
      <c r="M39" s="123">
        <v>346345865.66199994</v>
      </c>
      <c r="N39" s="110">
        <v>84.99394398897994</v>
      </c>
    </row>
    <row r="40" spans="1:14" s="58" customFormat="1" ht="17.25" customHeight="1">
      <c r="A40" s="116"/>
      <c r="B40" s="120" t="s">
        <v>64</v>
      </c>
      <c r="C40" s="120">
        <v>49088114.126999974</v>
      </c>
      <c r="D40" s="166">
        <v>12.7941645971689</v>
      </c>
      <c r="E40" s="120">
        <v>63794857.69999993</v>
      </c>
      <c r="F40" s="166">
        <v>14.008675701740506</v>
      </c>
      <c r="G40" s="58">
        <v>64754774.93200004</v>
      </c>
      <c r="H40" s="166">
        <v>14.394027369634617</v>
      </c>
      <c r="I40" s="120">
        <v>28477883.316000015</v>
      </c>
      <c r="J40" s="166">
        <v>12.65640679329088</v>
      </c>
      <c r="K40" s="120">
        <v>49212051.35099989</v>
      </c>
      <c r="L40" s="166">
        <v>13.626545488483298</v>
      </c>
      <c r="M40" s="120">
        <v>61148891.502000034</v>
      </c>
      <c r="N40" s="110">
        <v>15.006056011020064</v>
      </c>
    </row>
    <row r="41" spans="1:14" s="57" customFormat="1" ht="17.25" customHeight="1">
      <c r="A41" s="118"/>
      <c r="B41" s="124" t="s">
        <v>121</v>
      </c>
      <c r="C41" s="124">
        <v>383675805.905</v>
      </c>
      <c r="D41" s="167">
        <f t="shared" si="0"/>
        <v>100</v>
      </c>
      <c r="E41" s="124">
        <v>455395349.698</v>
      </c>
      <c r="F41" s="167">
        <f t="shared" si="1"/>
        <v>100</v>
      </c>
      <c r="G41" s="59">
        <v>449872528.856</v>
      </c>
      <c r="H41" s="167">
        <f t="shared" si="2"/>
        <v>100</v>
      </c>
      <c r="I41" s="124">
        <v>225007648.546</v>
      </c>
      <c r="J41" s="167">
        <f t="shared" si="3"/>
        <v>100</v>
      </c>
      <c r="K41" s="124">
        <v>361148402.525</v>
      </c>
      <c r="L41" s="167">
        <f t="shared" si="4"/>
        <v>100</v>
      </c>
      <c r="M41" s="124">
        <v>407494757.164</v>
      </c>
      <c r="N41" s="111">
        <f t="shared" si="5"/>
        <v>100</v>
      </c>
    </row>
    <row r="42" spans="1:26" s="57" customFormat="1" ht="12.75">
      <c r="A42" s="60"/>
      <c r="B42" s="61"/>
      <c r="C42" s="61"/>
      <c r="D42" s="62"/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</row>
    <row r="43" spans="1:26" s="57" customFormat="1" ht="12.75">
      <c r="A43" s="60"/>
      <c r="B43" s="61"/>
      <c r="C43" s="61"/>
      <c r="D43" s="62"/>
      <c r="E43" s="61"/>
      <c r="F43" s="62"/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</row>
    <row r="44" spans="15:26" s="57" customFormat="1" ht="12.75"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</row>
    <row r="45" spans="15:26" s="57" customFormat="1" ht="12.75">
      <c r="O45" s="61"/>
      <c r="P45" s="62"/>
      <c r="Q45" s="61"/>
      <c r="R45" s="62"/>
      <c r="S45" s="61"/>
      <c r="T45" s="62"/>
      <c r="U45" s="61"/>
      <c r="V45" s="62"/>
      <c r="W45" s="61"/>
      <c r="X45" s="62"/>
      <c r="Y45" s="61"/>
      <c r="Z45" s="62"/>
    </row>
    <row r="46" spans="15:26" s="57" customFormat="1" ht="17.25" customHeight="1"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</row>
    <row r="47" spans="15:26" s="57" customFormat="1" ht="17.25" customHeight="1"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</row>
    <row r="48" spans="15:26" s="57" customFormat="1" ht="17.25" customHeight="1">
      <c r="O48" s="61"/>
      <c r="P48" s="62"/>
      <c r="Q48" s="61"/>
      <c r="R48" s="62"/>
      <c r="S48" s="61"/>
      <c r="T48" s="62"/>
      <c r="U48" s="61"/>
      <c r="V48" s="62"/>
      <c r="W48" s="61"/>
      <c r="X48" s="62"/>
      <c r="Y48" s="61"/>
      <c r="Z48" s="62"/>
    </row>
    <row r="49" spans="19:26" s="57" customFormat="1" ht="12.75">
      <c r="S49" s="61"/>
      <c r="T49" s="62"/>
      <c r="U49" s="61"/>
      <c r="V49" s="62"/>
      <c r="W49" s="61"/>
      <c r="X49" s="62"/>
      <c r="Y49" s="61"/>
      <c r="Z49" s="62"/>
    </row>
    <row r="50" spans="15:26" s="57" customFormat="1" ht="12.75">
      <c r="O50" s="61"/>
      <c r="P50" s="62"/>
      <c r="Q50" s="61"/>
      <c r="R50" s="62"/>
      <c r="S50" s="61"/>
      <c r="T50" s="62"/>
      <c r="U50" s="61"/>
      <c r="V50" s="62"/>
      <c r="W50" s="61"/>
      <c r="X50" s="62"/>
      <c r="Y50" s="61"/>
      <c r="Z50" s="62"/>
    </row>
    <row r="51" spans="15:26" s="57" customFormat="1" ht="17.25" customHeight="1">
      <c r="O51" s="61"/>
      <c r="P51" s="62"/>
      <c r="Q51" s="61"/>
      <c r="R51" s="62"/>
      <c r="S51" s="61"/>
      <c r="T51" s="62"/>
      <c r="U51" s="61"/>
      <c r="V51" s="62"/>
      <c r="W51" s="61"/>
      <c r="X51" s="62"/>
      <c r="Y51" s="61"/>
      <c r="Z51" s="62"/>
    </row>
    <row r="52" spans="15:26" s="57" customFormat="1" ht="17.25" customHeight="1">
      <c r="O52" s="61"/>
      <c r="P52" s="62"/>
      <c r="Q52" s="61"/>
      <c r="R52" s="62"/>
      <c r="S52" s="61"/>
      <c r="T52" s="62"/>
      <c r="U52" s="61"/>
      <c r="V52" s="62"/>
      <c r="W52" s="61"/>
      <c r="X52" s="62"/>
      <c r="Y52" s="61"/>
      <c r="Z52" s="62"/>
    </row>
    <row r="53" spans="15:26" s="57" customFormat="1" ht="12.75">
      <c r="O53" s="61"/>
      <c r="P53" s="62"/>
      <c r="Q53" s="61"/>
      <c r="R53" s="62"/>
      <c r="S53" s="61"/>
      <c r="T53" s="62"/>
      <c r="U53" s="61"/>
      <c r="V53" s="62"/>
      <c r="W53" s="61"/>
      <c r="X53" s="62"/>
      <c r="Y53" s="61"/>
      <c r="Z53" s="62"/>
    </row>
    <row r="54" spans="15:26" s="57" customFormat="1" ht="17.25" customHeight="1">
      <c r="O54" s="61"/>
      <c r="P54" s="62"/>
      <c r="Q54" s="61"/>
      <c r="R54" s="62"/>
      <c r="S54" s="61"/>
      <c r="T54" s="62"/>
      <c r="U54" s="61"/>
      <c r="V54" s="62"/>
      <c r="W54" s="61"/>
      <c r="X54" s="62"/>
      <c r="Y54" s="61"/>
      <c r="Z54" s="62"/>
    </row>
    <row r="55" spans="15:26" s="57" customFormat="1" ht="17.25" customHeight="1">
      <c r="O55" s="61"/>
      <c r="P55" s="62"/>
      <c r="Q55" s="61"/>
      <c r="R55" s="62"/>
      <c r="S55" s="61"/>
      <c r="T55" s="62"/>
      <c r="U55" s="61"/>
      <c r="V55" s="62"/>
      <c r="W55" s="61"/>
      <c r="X55" s="62"/>
      <c r="Y55" s="61"/>
      <c r="Z55" s="62"/>
    </row>
    <row r="56" spans="15:26" s="57" customFormat="1" ht="17.25" customHeight="1">
      <c r="O56" s="61"/>
      <c r="P56" s="62"/>
      <c r="Q56" s="61"/>
      <c r="R56" s="62"/>
      <c r="S56" s="61"/>
      <c r="T56" s="62"/>
      <c r="U56" s="61"/>
      <c r="V56" s="62"/>
      <c r="W56" s="61"/>
      <c r="X56" s="62"/>
      <c r="Y56" s="61"/>
      <c r="Z56" s="62"/>
    </row>
    <row r="57" spans="15:26" s="57" customFormat="1" ht="17.25" customHeight="1">
      <c r="O57" s="61"/>
      <c r="P57" s="62"/>
      <c r="Q57" s="61"/>
      <c r="R57" s="62"/>
      <c r="S57" s="61"/>
      <c r="T57" s="62"/>
      <c r="U57" s="61"/>
      <c r="V57" s="62"/>
      <c r="W57" s="61"/>
      <c r="X57" s="62"/>
      <c r="Y57" s="61"/>
      <c r="Z57" s="62"/>
    </row>
    <row r="58" spans="15:26" s="57" customFormat="1" ht="12.75">
      <c r="O58" s="61"/>
      <c r="P58" s="62"/>
      <c r="Q58" s="61"/>
      <c r="R58" s="62"/>
      <c r="S58" s="61"/>
      <c r="T58" s="62"/>
      <c r="U58" s="61"/>
      <c r="V58" s="62"/>
      <c r="W58" s="61"/>
      <c r="X58" s="62"/>
      <c r="Y58" s="61"/>
      <c r="Z58" s="62"/>
    </row>
    <row r="59" spans="15:26" s="57" customFormat="1" ht="17.25" customHeight="1">
      <c r="O59" s="61"/>
      <c r="P59" s="62"/>
      <c r="Q59" s="61"/>
      <c r="R59" s="62"/>
      <c r="S59" s="61"/>
      <c r="T59" s="62"/>
      <c r="U59" s="61"/>
      <c r="V59" s="62"/>
      <c r="W59" s="61"/>
      <c r="X59" s="62"/>
      <c r="Y59" s="61"/>
      <c r="Z59" s="62"/>
    </row>
    <row r="60" spans="15:26" s="57" customFormat="1" ht="17.25" customHeight="1">
      <c r="O60" s="61"/>
      <c r="P60" s="62"/>
      <c r="Q60" s="61"/>
      <c r="R60" s="62"/>
      <c r="S60" s="61"/>
      <c r="T60" s="62"/>
      <c r="U60" s="61"/>
      <c r="V60" s="62"/>
      <c r="W60" s="61"/>
      <c r="X60" s="62"/>
      <c r="Y60" s="61"/>
      <c r="Z60" s="62"/>
    </row>
    <row r="61" spans="15:26" s="57" customFormat="1" ht="17.25" customHeight="1">
      <c r="O61" s="61"/>
      <c r="P61" s="62"/>
      <c r="Q61" s="61"/>
      <c r="R61" s="62"/>
      <c r="S61" s="61"/>
      <c r="T61" s="62"/>
      <c r="U61" s="61"/>
      <c r="V61" s="62"/>
      <c r="W61" s="61"/>
      <c r="X61" s="62"/>
      <c r="Y61" s="61"/>
      <c r="Z61" s="62"/>
    </row>
    <row r="62" spans="15:26" s="57" customFormat="1" ht="17.25" customHeight="1">
      <c r="O62" s="61"/>
      <c r="P62" s="62"/>
      <c r="Q62" s="61"/>
      <c r="R62" s="62"/>
      <c r="S62" s="61"/>
      <c r="T62" s="62"/>
      <c r="U62" s="61"/>
      <c r="V62" s="62"/>
      <c r="W62" s="61"/>
      <c r="X62" s="62"/>
      <c r="Y62" s="61"/>
      <c r="Z62" s="62"/>
    </row>
    <row r="63" spans="15:26" s="57" customFormat="1" ht="17.25" customHeight="1">
      <c r="O63" s="61"/>
      <c r="P63" s="62"/>
      <c r="Q63" s="61"/>
      <c r="R63" s="62"/>
      <c r="S63" s="61"/>
      <c r="T63" s="62"/>
      <c r="U63" s="61"/>
      <c r="V63" s="62"/>
      <c r="W63" s="61"/>
      <c r="X63" s="62"/>
      <c r="Y63" s="61"/>
      <c r="Z63" s="62"/>
    </row>
    <row r="64" spans="15:26" s="57" customFormat="1" ht="17.25" customHeight="1">
      <c r="O64" s="61"/>
      <c r="P64" s="62"/>
      <c r="Q64" s="61"/>
      <c r="R64" s="62"/>
      <c r="S64" s="61"/>
      <c r="T64" s="62"/>
      <c r="U64" s="61"/>
      <c r="V64" s="62"/>
      <c r="W64" s="61"/>
      <c r="X64" s="62"/>
      <c r="Y64" s="61"/>
      <c r="Z64" s="62"/>
    </row>
    <row r="65" spans="15:26" s="57" customFormat="1" ht="12.75">
      <c r="O65" s="61"/>
      <c r="P65" s="62"/>
      <c r="Q65" s="61"/>
      <c r="R65" s="62"/>
      <c r="S65" s="61"/>
      <c r="T65" s="62"/>
      <c r="U65" s="61"/>
      <c r="V65" s="62"/>
      <c r="W65" s="61"/>
      <c r="X65" s="62"/>
      <c r="Y65" s="61"/>
      <c r="Z65" s="62"/>
    </row>
    <row r="66" spans="15:26" s="57" customFormat="1" ht="16.5" customHeight="1">
      <c r="O66" s="61"/>
      <c r="P66" s="62"/>
      <c r="Q66" s="61"/>
      <c r="R66" s="62"/>
      <c r="S66" s="61"/>
      <c r="T66" s="62"/>
      <c r="U66" s="61"/>
      <c r="V66" s="62"/>
      <c r="W66" s="61"/>
      <c r="X66" s="62"/>
      <c r="Y66" s="61"/>
      <c r="Z66" s="62"/>
    </row>
    <row r="67" spans="15:26" s="57" customFormat="1" ht="16.5" customHeight="1">
      <c r="O67" s="61"/>
      <c r="P67" s="62"/>
      <c r="Q67" s="61"/>
      <c r="R67" s="62"/>
      <c r="S67" s="61"/>
      <c r="T67" s="62"/>
      <c r="U67" s="61"/>
      <c r="V67" s="62"/>
      <c r="W67" s="61"/>
      <c r="X67" s="62"/>
      <c r="Y67" s="61"/>
      <c r="Z67" s="62"/>
    </row>
    <row r="68" spans="15:26" s="57" customFormat="1" ht="16.5" customHeight="1">
      <c r="O68" s="61"/>
      <c r="P68" s="62"/>
      <c r="Q68" s="61"/>
      <c r="R68" s="62"/>
      <c r="S68" s="61"/>
      <c r="T68" s="62"/>
      <c r="U68" s="61"/>
      <c r="V68" s="62"/>
      <c r="W68" s="61"/>
      <c r="X68" s="62"/>
      <c r="Y68" s="61"/>
      <c r="Z68" s="62"/>
    </row>
    <row r="69" spans="15:26" s="57" customFormat="1" ht="16.5" customHeight="1">
      <c r="O69" s="61"/>
      <c r="P69" s="62"/>
      <c r="Q69" s="61"/>
      <c r="R69" s="62"/>
      <c r="S69" s="61"/>
      <c r="T69" s="62"/>
      <c r="U69" s="61"/>
      <c r="V69" s="62"/>
      <c r="W69" s="61"/>
      <c r="X69" s="62"/>
      <c r="Y69" s="61"/>
      <c r="Z69" s="62"/>
    </row>
    <row r="70" spans="15:26" s="57" customFormat="1" ht="17.25" customHeight="1">
      <c r="O70" s="61"/>
      <c r="P70" s="62"/>
      <c r="Q70" s="61"/>
      <c r="R70" s="62"/>
      <c r="S70" s="61"/>
      <c r="T70" s="62"/>
      <c r="U70" s="61"/>
      <c r="V70" s="62"/>
      <c r="W70" s="61"/>
      <c r="X70" s="62"/>
      <c r="Y70" s="61"/>
      <c r="Z70" s="62"/>
    </row>
    <row r="71" spans="15:26" s="57" customFormat="1" ht="17.25" customHeight="1">
      <c r="O71" s="61"/>
      <c r="P71" s="62"/>
      <c r="Q71" s="61"/>
      <c r="R71" s="62"/>
      <c r="S71" s="61"/>
      <c r="T71" s="62"/>
      <c r="U71" s="61"/>
      <c r="V71" s="62"/>
      <c r="W71" s="61"/>
      <c r="X71" s="62"/>
      <c r="Y71" s="61"/>
      <c r="Z71" s="62"/>
    </row>
    <row r="72" spans="15:26" s="57" customFormat="1" ht="17.25" customHeight="1">
      <c r="O72" s="61"/>
      <c r="P72" s="62"/>
      <c r="Q72" s="61"/>
      <c r="R72" s="62"/>
      <c r="S72" s="61"/>
      <c r="T72" s="62"/>
      <c r="U72" s="61"/>
      <c r="V72" s="62"/>
      <c r="W72" s="61"/>
      <c r="X72" s="62"/>
      <c r="Y72" s="61"/>
      <c r="Z72" s="62"/>
    </row>
    <row r="73" spans="15:26" s="57" customFormat="1" ht="17.25" customHeight="1">
      <c r="O73" s="61"/>
      <c r="P73" s="62"/>
      <c r="Q73" s="61"/>
      <c r="R73" s="62"/>
      <c r="S73" s="61"/>
      <c r="T73" s="62"/>
      <c r="U73" s="61"/>
      <c r="V73" s="62"/>
      <c r="W73" s="61"/>
      <c r="X73" s="62"/>
      <c r="Y73" s="61"/>
      <c r="Z73" s="62"/>
    </row>
    <row r="74" spans="15:26" s="57" customFormat="1" ht="17.25" customHeight="1">
      <c r="O74" s="61"/>
      <c r="P74" s="62"/>
      <c r="Q74" s="61"/>
      <c r="R74" s="62"/>
      <c r="S74" s="61"/>
      <c r="T74" s="62"/>
      <c r="U74" s="61"/>
      <c r="V74" s="62"/>
      <c r="W74" s="61"/>
      <c r="X74" s="62"/>
      <c r="Y74" s="61"/>
      <c r="Z74" s="62"/>
    </row>
    <row r="75" spans="15:26" s="57" customFormat="1" ht="17.25" customHeight="1">
      <c r="O75" s="61"/>
      <c r="P75" s="62"/>
      <c r="Q75" s="61"/>
      <c r="R75" s="62"/>
      <c r="S75" s="61"/>
      <c r="T75" s="62"/>
      <c r="U75" s="61"/>
      <c r="V75" s="62"/>
      <c r="W75" s="61"/>
      <c r="X75" s="62"/>
      <c r="Y75" s="61"/>
      <c r="Z75" s="62"/>
    </row>
    <row r="76" spans="15:26" s="57" customFormat="1" ht="17.25" customHeight="1">
      <c r="O76" s="61"/>
      <c r="P76" s="62"/>
      <c r="Q76" s="61"/>
      <c r="R76" s="62"/>
      <c r="S76" s="61"/>
      <c r="T76" s="62"/>
      <c r="U76" s="61"/>
      <c r="V76" s="62"/>
      <c r="W76" s="61"/>
      <c r="X76" s="62"/>
      <c r="Y76" s="61"/>
      <c r="Z76" s="62"/>
    </row>
    <row r="77" spans="15:26" s="57" customFormat="1" ht="17.25" customHeight="1">
      <c r="O77" s="61"/>
      <c r="P77" s="62"/>
      <c r="Q77" s="61"/>
      <c r="R77" s="62"/>
      <c r="S77" s="61"/>
      <c r="T77" s="62"/>
      <c r="U77" s="61"/>
      <c r="V77" s="62"/>
      <c r="W77" s="61"/>
      <c r="X77" s="62"/>
      <c r="Y77" s="61"/>
      <c r="Z77" s="62"/>
    </row>
    <row r="78" spans="15:26" s="57" customFormat="1" ht="12.75">
      <c r="O78" s="61"/>
      <c r="P78" s="62"/>
      <c r="Q78" s="61"/>
      <c r="R78" s="62"/>
      <c r="S78" s="61"/>
      <c r="T78" s="62"/>
      <c r="U78" s="61"/>
      <c r="V78" s="62"/>
      <c r="W78" s="61"/>
      <c r="X78" s="62"/>
      <c r="Y78" s="61"/>
      <c r="Z78" s="62"/>
    </row>
    <row r="79" spans="15:26" s="57" customFormat="1" ht="12.75">
      <c r="O79" s="61"/>
      <c r="P79" s="62"/>
      <c r="Q79" s="61"/>
      <c r="R79" s="62"/>
      <c r="S79" s="61"/>
      <c r="T79" s="62"/>
      <c r="U79" s="61"/>
      <c r="V79" s="62"/>
      <c r="W79" s="61"/>
      <c r="X79" s="62"/>
      <c r="Y79" s="61"/>
      <c r="Z79" s="62"/>
    </row>
    <row r="80" spans="15:26" s="57" customFormat="1" ht="12.75">
      <c r="O80" s="61"/>
      <c r="P80" s="62"/>
      <c r="Q80" s="61"/>
      <c r="R80" s="62"/>
      <c r="S80" s="61"/>
      <c r="T80" s="62"/>
      <c r="U80" s="61"/>
      <c r="V80" s="62"/>
      <c r="W80" s="61"/>
      <c r="X80" s="62"/>
      <c r="Y80" s="61"/>
      <c r="Z80" s="62"/>
    </row>
    <row r="81" spans="15:26" s="57" customFormat="1" ht="12.75">
      <c r="O81" s="61"/>
      <c r="P81" s="62"/>
      <c r="Q81" s="61"/>
      <c r="R81" s="62"/>
      <c r="S81" s="61"/>
      <c r="T81" s="62"/>
      <c r="U81" s="61"/>
      <c r="V81" s="62"/>
      <c r="W81" s="61"/>
      <c r="X81" s="62"/>
      <c r="Y81" s="61"/>
      <c r="Z81" s="62"/>
    </row>
    <row r="82" ht="17.25" customHeight="1"/>
    <row r="83" ht="17.25" customHeight="1"/>
    <row r="84" ht="17.25" customHeight="1"/>
    <row r="85" spans="1:14" ht="13.5">
      <c r="A85" s="60"/>
      <c r="B85" s="61"/>
      <c r="C85" s="61"/>
      <c r="D85" s="62"/>
      <c r="E85" s="61"/>
      <c r="F85" s="62"/>
      <c r="G85" s="61"/>
      <c r="H85" s="62"/>
      <c r="I85" s="61"/>
      <c r="J85" s="62"/>
      <c r="K85" s="61"/>
      <c r="L85" s="62"/>
      <c r="M85" s="61"/>
      <c r="N85" s="62"/>
    </row>
    <row r="86" spans="11:14" ht="13.5">
      <c r="K86" s="61"/>
      <c r="L86" s="62"/>
      <c r="M86" s="61"/>
      <c r="N86" s="62"/>
    </row>
    <row r="88" s="56" customFormat="1" ht="17.25" customHeight="1"/>
    <row r="89" s="58" customFormat="1" ht="17.25" customHeight="1"/>
    <row r="90" s="58" customFormat="1" ht="17.25" customHeight="1"/>
    <row r="91" s="58" customFormat="1" ht="12.75"/>
    <row r="92" s="58" customFormat="1" ht="12.75"/>
    <row r="93" s="58" customFormat="1" ht="17.25" customHeight="1"/>
    <row r="94" s="58" customFormat="1" ht="17.25" customHeight="1"/>
    <row r="95" s="58" customFormat="1" ht="12.75"/>
    <row r="96" s="58" customFormat="1" ht="17.25" customHeight="1"/>
    <row r="97" s="58" customFormat="1" ht="17.25" customHeight="1"/>
    <row r="98" s="58" customFormat="1" ht="17.25" customHeight="1"/>
    <row r="99" s="58" customFormat="1" ht="17.25" customHeight="1"/>
    <row r="100" s="58" customFormat="1" ht="12.75"/>
    <row r="101" s="58" customFormat="1" ht="17.25" customHeight="1"/>
    <row r="102" s="58" customFormat="1" ht="17.25" customHeight="1"/>
    <row r="103" s="58" customFormat="1" ht="17.25" customHeight="1"/>
    <row r="104" s="58" customFormat="1" ht="17.25" customHeight="1"/>
    <row r="105" s="58" customFormat="1" ht="17.25" customHeight="1"/>
    <row r="106" s="58" customFormat="1" ht="17.25" customHeight="1"/>
    <row r="107" s="58" customFormat="1" ht="12.75"/>
    <row r="108" s="58" customFormat="1" ht="17.25" customHeight="1"/>
    <row r="109" s="58" customFormat="1" ht="17.25" customHeight="1"/>
    <row r="110" s="58" customFormat="1" ht="17.25" customHeight="1"/>
    <row r="111" s="58" customFormat="1" ht="17.25" customHeight="1"/>
    <row r="112" s="58" customFormat="1" ht="17.25" customHeight="1"/>
    <row r="113" s="58" customFormat="1" ht="17.25" customHeight="1"/>
    <row r="114" s="58" customFormat="1" ht="17.25" customHeight="1"/>
    <row r="115" s="58" customFormat="1" ht="17.25" customHeight="1"/>
    <row r="116" s="58" customFormat="1" ht="17.25" customHeight="1"/>
    <row r="117" s="58" customFormat="1" ht="17.25" customHeight="1"/>
    <row r="118" s="58" customFormat="1" ht="17.25" customHeight="1"/>
    <row r="119" s="58" customFormat="1" ht="17.25" customHeight="1"/>
    <row r="120" s="58" customFormat="1" ht="12.75"/>
    <row r="121" s="58" customFormat="1" ht="12.75"/>
    <row r="122" s="58" customFormat="1" ht="12.75"/>
    <row r="123" s="58" customFormat="1" ht="12.75"/>
    <row r="124" s="58" customFormat="1" ht="17.25" customHeight="1"/>
    <row r="125" s="58" customFormat="1" ht="17.25" customHeight="1"/>
    <row r="126" s="58" customFormat="1" ht="17.25" customHeight="1"/>
  </sheetData>
  <sheetProtection/>
  <mergeCells count="8">
    <mergeCell ref="I2:J2"/>
    <mergeCell ref="K2:L2"/>
    <mergeCell ref="M2:N2"/>
    <mergeCell ref="A2:A3"/>
    <mergeCell ref="B2:B3"/>
    <mergeCell ref="C2:D2"/>
    <mergeCell ref="E2:F2"/>
    <mergeCell ref="G2:H2"/>
  </mergeCells>
  <printOptions/>
  <pageMargins left="0.7" right="0.7" top="0.75" bottom="0.75" header="0.3" footer="0.3"/>
  <pageSetup firstPageNumber="5" useFirstPageNumber="1" horizontalDpi="600" verticalDpi="600" orientation="landscape" scale="54" r:id="rId1"/>
  <headerFooter>
    <oddFooter>&amp;C&amp;16 7</oddFooter>
  </headerFooter>
  <rowBreaks count="2" manualBreakCount="2">
    <brk id="42" max="255" man="1"/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98"/>
  <sheetViews>
    <sheetView view="pageBreakPreview" zoomScale="60" zoomScalePageLayoutView="0" workbookViewId="0" topLeftCell="A1">
      <selection activeCell="A2" sqref="A2:N41"/>
    </sheetView>
  </sheetViews>
  <sheetFormatPr defaultColWidth="9.140625" defaultRowHeight="15"/>
  <cols>
    <col min="1" max="1" width="9.421875" style="0" customWidth="1"/>
    <col min="2" max="2" width="61.57421875" style="0" customWidth="1"/>
    <col min="3" max="3" width="12.140625" style="0" bestFit="1" customWidth="1"/>
    <col min="4" max="4" width="8.28125" style="0" bestFit="1" customWidth="1"/>
    <col min="5" max="5" width="12.140625" style="0" bestFit="1" customWidth="1"/>
    <col min="6" max="6" width="8.28125" style="0" bestFit="1" customWidth="1"/>
    <col min="7" max="7" width="12.140625" style="0" bestFit="1" customWidth="1"/>
    <col min="8" max="8" width="8.28125" style="0" bestFit="1" customWidth="1"/>
    <col min="9" max="9" width="12.140625" style="0" bestFit="1" customWidth="1"/>
    <col min="10" max="10" width="8.28125" style="0" bestFit="1" customWidth="1"/>
    <col min="11" max="11" width="12.140625" style="0" bestFit="1" customWidth="1"/>
    <col min="12" max="12" width="8.28125" style="0" bestFit="1" customWidth="1"/>
    <col min="13" max="13" width="12.140625" style="0" bestFit="1" customWidth="1"/>
    <col min="14" max="14" width="8.28125" style="0" bestFit="1" customWidth="1"/>
  </cols>
  <sheetData>
    <row r="1" spans="1:14" ht="17.25">
      <c r="A1" s="60"/>
      <c r="B1" s="53" t="s">
        <v>122</v>
      </c>
      <c r="C1" s="61"/>
      <c r="D1" s="62"/>
      <c r="E1" s="61"/>
      <c r="F1" s="62"/>
      <c r="G1" s="61"/>
      <c r="H1" s="62"/>
      <c r="I1" s="61"/>
      <c r="J1" s="62"/>
      <c r="K1" s="61"/>
      <c r="L1" s="62"/>
      <c r="M1" s="61"/>
      <c r="N1" s="62"/>
    </row>
    <row r="2" spans="1:14" ht="14.25">
      <c r="A2" s="176" t="s">
        <v>96</v>
      </c>
      <c r="B2" s="174" t="s">
        <v>97</v>
      </c>
      <c r="C2" s="177" t="s">
        <v>40</v>
      </c>
      <c r="D2" s="175"/>
      <c r="E2" s="175" t="s">
        <v>41</v>
      </c>
      <c r="F2" s="175"/>
      <c r="G2" s="175" t="s">
        <v>43</v>
      </c>
      <c r="H2" s="175"/>
      <c r="I2" s="175" t="s">
        <v>44</v>
      </c>
      <c r="J2" s="175"/>
      <c r="K2" s="175" t="s">
        <v>46</v>
      </c>
      <c r="L2" s="175"/>
      <c r="M2" s="175" t="s">
        <v>47</v>
      </c>
      <c r="N2" s="175"/>
    </row>
    <row r="3" spans="1:14" ht="15">
      <c r="A3" s="176"/>
      <c r="B3" s="174"/>
      <c r="C3" s="114" t="s">
        <v>177</v>
      </c>
      <c r="D3" s="114" t="s">
        <v>178</v>
      </c>
      <c r="E3" s="114" t="s">
        <v>177</v>
      </c>
      <c r="F3" s="114" t="s">
        <v>178</v>
      </c>
      <c r="G3" s="114" t="s">
        <v>177</v>
      </c>
      <c r="H3" s="114" t="s">
        <v>178</v>
      </c>
      <c r="I3" s="114" t="s">
        <v>177</v>
      </c>
      <c r="J3" s="114" t="s">
        <v>178</v>
      </c>
      <c r="K3" s="114" t="s">
        <v>177</v>
      </c>
      <c r="L3" s="114" t="s">
        <v>178</v>
      </c>
      <c r="M3" s="114" t="s">
        <v>177</v>
      </c>
      <c r="N3" s="125" t="s">
        <v>178</v>
      </c>
    </row>
    <row r="4" spans="1:14" ht="14.25">
      <c r="A4" s="117">
        <v>10</v>
      </c>
      <c r="B4" s="122" t="s">
        <v>65</v>
      </c>
      <c r="C4" s="123">
        <v>24029708.818</v>
      </c>
      <c r="D4" s="166">
        <f aca="true" t="shared" si="0" ref="D4:D41">C4/$C$41*100</f>
        <v>6.688530287005834</v>
      </c>
      <c r="E4" s="123">
        <v>30821538.782</v>
      </c>
      <c r="F4" s="166">
        <f aca="true" t="shared" si="1" ref="F4:F41">E4/$E$41*100</f>
        <v>7.6077012070935774</v>
      </c>
      <c r="G4" s="123">
        <v>37210489.147</v>
      </c>
      <c r="H4" s="166">
        <f aca="true" t="shared" si="2" ref="H4:H41">G4/$G$41*100</f>
        <v>8.404128545935198</v>
      </c>
      <c r="I4" s="123">
        <v>44198723.414</v>
      </c>
      <c r="J4" s="166">
        <f aca="true" t="shared" si="3" ref="J4:J41">I4/$I$41*100</f>
        <v>9.632556688623291</v>
      </c>
      <c r="K4" s="123">
        <v>49264131.589</v>
      </c>
      <c r="L4" s="166">
        <f aca="true" t="shared" si="4" ref="L4:L41">K4/$K$41*100</f>
        <v>9.655579267337998</v>
      </c>
      <c r="M4" s="123">
        <v>34916290.617</v>
      </c>
      <c r="N4" s="110">
        <f aca="true" t="shared" si="5" ref="N4:N41">M4/$M$41*100</f>
        <v>6.620107591350105</v>
      </c>
    </row>
    <row r="5" spans="1:14" ht="14.25">
      <c r="A5" s="116">
        <v>100590</v>
      </c>
      <c r="B5" s="126" t="s">
        <v>95</v>
      </c>
      <c r="C5" s="120">
        <v>5071095.786</v>
      </c>
      <c r="D5" s="166">
        <f t="shared" si="0"/>
        <v>1.4115101439581939</v>
      </c>
      <c r="E5" s="120">
        <v>8737516.649</v>
      </c>
      <c r="F5" s="166">
        <f t="shared" si="1"/>
        <v>2.1566871280423507</v>
      </c>
      <c r="G5" s="120">
        <v>14924403.345</v>
      </c>
      <c r="H5" s="166">
        <f t="shared" si="2"/>
        <v>3.370732475116562</v>
      </c>
      <c r="I5" s="120">
        <v>10650769.723</v>
      </c>
      <c r="J5" s="166">
        <f t="shared" si="3"/>
        <v>2.321201501077139</v>
      </c>
      <c r="K5" s="120">
        <v>16446547.216</v>
      </c>
      <c r="L5" s="166">
        <f t="shared" si="4"/>
        <v>3.2234596489581304</v>
      </c>
      <c r="M5" s="120">
        <v>13452701.677</v>
      </c>
      <c r="N5" s="110">
        <f t="shared" si="5"/>
        <v>2.5506241047471225</v>
      </c>
    </row>
    <row r="6" spans="1:14" ht="14.25">
      <c r="A6" s="116">
        <v>1006</v>
      </c>
      <c r="B6" s="127" t="s">
        <v>131</v>
      </c>
      <c r="C6" s="120">
        <v>4512994.952</v>
      </c>
      <c r="D6" s="166">
        <f t="shared" si="0"/>
        <v>1.2561660089258113</v>
      </c>
      <c r="E6" s="120">
        <v>11989566.602</v>
      </c>
      <c r="F6" s="166">
        <f t="shared" si="1"/>
        <v>2.959392811491725</v>
      </c>
      <c r="G6" s="120">
        <v>14185466.48</v>
      </c>
      <c r="H6" s="166">
        <f t="shared" si="2"/>
        <v>3.20384081249269</v>
      </c>
      <c r="I6" s="120">
        <v>7701785.801</v>
      </c>
      <c r="J6" s="166">
        <f t="shared" si="3"/>
        <v>1.6785074907450233</v>
      </c>
      <c r="K6" s="120">
        <v>12465962.745</v>
      </c>
      <c r="L6" s="166">
        <f t="shared" si="4"/>
        <v>2.4432804871547953</v>
      </c>
      <c r="M6" s="120">
        <v>7750672.451</v>
      </c>
      <c r="N6" s="110">
        <f t="shared" si="5"/>
        <v>1.4695228108208993</v>
      </c>
    </row>
    <row r="7" spans="1:14" ht="14.25">
      <c r="A7" s="117">
        <v>11</v>
      </c>
      <c r="B7" s="122" t="s">
        <v>98</v>
      </c>
      <c r="C7" s="123">
        <v>4953415.719</v>
      </c>
      <c r="D7" s="166">
        <f t="shared" si="0"/>
        <v>1.3787545788255533</v>
      </c>
      <c r="E7" s="123">
        <v>11336692.338</v>
      </c>
      <c r="F7" s="166">
        <f t="shared" si="1"/>
        <v>2.7982434165363435</v>
      </c>
      <c r="G7" s="123">
        <v>6823712.529</v>
      </c>
      <c r="H7" s="166">
        <f t="shared" si="2"/>
        <v>1.541161069602549</v>
      </c>
      <c r="I7" s="123">
        <v>6465342.982</v>
      </c>
      <c r="J7" s="166">
        <f t="shared" si="3"/>
        <v>1.4090403064849877</v>
      </c>
      <c r="K7" s="123">
        <v>7851291.216</v>
      </c>
      <c r="L7" s="166">
        <f t="shared" si="4"/>
        <v>1.5388227142517943</v>
      </c>
      <c r="M7" s="123">
        <v>5304704.852</v>
      </c>
      <c r="N7" s="110">
        <f t="shared" si="5"/>
        <v>1.005768832829535</v>
      </c>
    </row>
    <row r="8" spans="1:14" ht="14.25">
      <c r="A8" s="116">
        <v>110100</v>
      </c>
      <c r="B8" s="126" t="s">
        <v>93</v>
      </c>
      <c r="C8" s="120">
        <v>2070807.362</v>
      </c>
      <c r="D8" s="166">
        <f t="shared" si="0"/>
        <v>0.5763972366122266</v>
      </c>
      <c r="E8" s="120">
        <v>3922675.887</v>
      </c>
      <c r="F8" s="166">
        <f t="shared" si="1"/>
        <v>0.9682367350845905</v>
      </c>
      <c r="G8" s="120">
        <v>3498695.04</v>
      </c>
      <c r="H8" s="166">
        <f t="shared" si="2"/>
        <v>0.7901933979697893</v>
      </c>
      <c r="I8" s="120">
        <v>2891452.264</v>
      </c>
      <c r="J8" s="166">
        <f t="shared" si="3"/>
        <v>0.6301557079950861</v>
      </c>
      <c r="K8" s="120">
        <v>3209688.389</v>
      </c>
      <c r="L8" s="166">
        <f t="shared" si="4"/>
        <v>0.6290865110948967</v>
      </c>
      <c r="M8" s="120">
        <v>2092967.672</v>
      </c>
      <c r="N8" s="110">
        <f t="shared" si="5"/>
        <v>0.39682540524827475</v>
      </c>
    </row>
    <row r="9" spans="1:14" ht="14.25">
      <c r="A9" s="116">
        <v>110313</v>
      </c>
      <c r="B9" s="126" t="s">
        <v>94</v>
      </c>
      <c r="C9" s="120">
        <v>2651974.841</v>
      </c>
      <c r="D9" s="166">
        <f t="shared" si="0"/>
        <v>0.738161838695235</v>
      </c>
      <c r="E9" s="120">
        <v>7060915.447</v>
      </c>
      <c r="F9" s="166">
        <f t="shared" si="1"/>
        <v>1.7428505224631705</v>
      </c>
      <c r="G9" s="120">
        <v>2926415.651</v>
      </c>
      <c r="H9" s="166">
        <f t="shared" si="2"/>
        <v>0.6609419514127367</v>
      </c>
      <c r="I9" s="120">
        <v>3150650.638</v>
      </c>
      <c r="J9" s="166">
        <f t="shared" si="3"/>
        <v>0.6866447384081937</v>
      </c>
      <c r="K9" s="120">
        <v>4297988.109</v>
      </c>
      <c r="L9" s="166">
        <f t="shared" si="4"/>
        <v>0.8423890473244824</v>
      </c>
      <c r="M9" s="120">
        <v>2760978.426</v>
      </c>
      <c r="N9" s="110">
        <f t="shared" si="5"/>
        <v>0.5234798403418405</v>
      </c>
    </row>
    <row r="10" spans="1:14" ht="26.25">
      <c r="A10" s="117">
        <v>15</v>
      </c>
      <c r="B10" s="122" t="s">
        <v>92</v>
      </c>
      <c r="C10" s="123">
        <v>14359911.258</v>
      </c>
      <c r="D10" s="166">
        <f t="shared" si="0"/>
        <v>3.9969981365693066</v>
      </c>
      <c r="E10" s="123">
        <v>18514034.226</v>
      </c>
      <c r="F10" s="166">
        <f t="shared" si="1"/>
        <v>4.569831555962707</v>
      </c>
      <c r="G10" s="123">
        <v>14633052.882</v>
      </c>
      <c r="H10" s="166">
        <f t="shared" si="2"/>
        <v>3.304929880227342</v>
      </c>
      <c r="I10" s="123">
        <v>14127859.703</v>
      </c>
      <c r="J10" s="166">
        <f t="shared" si="3"/>
        <v>3.07898959441345</v>
      </c>
      <c r="K10" s="123">
        <v>15596264.784</v>
      </c>
      <c r="L10" s="166">
        <f t="shared" si="4"/>
        <v>3.056807580668468</v>
      </c>
      <c r="M10" s="123">
        <v>18632438.969</v>
      </c>
      <c r="N10" s="110">
        <f t="shared" si="5"/>
        <v>3.532699163753338</v>
      </c>
    </row>
    <row r="11" spans="1:14" ht="14.25">
      <c r="A11" s="116">
        <v>150710</v>
      </c>
      <c r="B11" s="126" t="s">
        <v>89</v>
      </c>
      <c r="C11" s="120">
        <v>12321183.691</v>
      </c>
      <c r="D11" s="166">
        <f t="shared" si="0"/>
        <v>3.429530125112639</v>
      </c>
      <c r="E11" s="120">
        <v>13771240.947</v>
      </c>
      <c r="F11" s="166">
        <f t="shared" si="1"/>
        <v>3.39916469183081</v>
      </c>
      <c r="G11" s="120">
        <v>12353635.485</v>
      </c>
      <c r="H11" s="166">
        <f t="shared" si="2"/>
        <v>2.790114911293416</v>
      </c>
      <c r="I11" s="120">
        <v>10721734.178</v>
      </c>
      <c r="J11" s="166">
        <f t="shared" si="3"/>
        <v>2.3366673128215623</v>
      </c>
      <c r="K11" s="120">
        <v>13109007.08</v>
      </c>
      <c r="L11" s="166">
        <f t="shared" si="4"/>
        <v>2.569314689905089</v>
      </c>
      <c r="M11" s="120">
        <v>13055687.451</v>
      </c>
      <c r="N11" s="110">
        <f t="shared" si="5"/>
        <v>2.4753504475237254</v>
      </c>
    </row>
    <row r="12" spans="1:14" ht="14.25">
      <c r="A12" s="116">
        <v>151190</v>
      </c>
      <c r="B12" s="126" t="s">
        <v>88</v>
      </c>
      <c r="C12" s="120">
        <v>1289034.464</v>
      </c>
      <c r="D12" s="166">
        <f t="shared" si="0"/>
        <v>0.35879527791031807</v>
      </c>
      <c r="E12" s="120">
        <v>1074998.309</v>
      </c>
      <c r="F12" s="166">
        <f t="shared" si="1"/>
        <v>0.2653425577109414</v>
      </c>
      <c r="G12" s="120">
        <v>1438151.53</v>
      </c>
      <c r="H12" s="166">
        <f t="shared" si="2"/>
        <v>0.3248119173845318</v>
      </c>
      <c r="I12" s="120">
        <v>1301494.353</v>
      </c>
      <c r="J12" s="166">
        <f t="shared" si="3"/>
        <v>0.28364434913123693</v>
      </c>
      <c r="K12" s="120">
        <v>1388046.225</v>
      </c>
      <c r="L12" s="166">
        <f t="shared" si="4"/>
        <v>0.272051691969931</v>
      </c>
      <c r="M12" s="120">
        <v>1910353.132</v>
      </c>
      <c r="N12" s="110">
        <f t="shared" si="5"/>
        <v>0.36220179886907056</v>
      </c>
    </row>
    <row r="13" spans="1:14" ht="14.25">
      <c r="A13" s="116">
        <v>151620</v>
      </c>
      <c r="B13" s="126" t="s">
        <v>90</v>
      </c>
      <c r="C13" s="120">
        <v>161613.33</v>
      </c>
      <c r="D13" s="166">
        <f t="shared" si="0"/>
        <v>0.04498413445938862</v>
      </c>
      <c r="E13" s="120">
        <v>277380.33</v>
      </c>
      <c r="F13" s="166">
        <f t="shared" si="1"/>
        <v>0.06846597395057388</v>
      </c>
      <c r="G13" s="120">
        <v>202496.028</v>
      </c>
      <c r="H13" s="166">
        <f t="shared" si="2"/>
        <v>0.045734487462132614</v>
      </c>
      <c r="I13" s="120">
        <v>321743.286</v>
      </c>
      <c r="J13" s="166">
        <f t="shared" si="3"/>
        <v>0.07011990849937667</v>
      </c>
      <c r="K13" s="120">
        <v>399193.83</v>
      </c>
      <c r="L13" s="166">
        <f t="shared" si="4"/>
        <v>0.07824044683775354</v>
      </c>
      <c r="M13" s="120">
        <v>935790.794</v>
      </c>
      <c r="N13" s="110">
        <f t="shared" si="5"/>
        <v>0.17742536878355317</v>
      </c>
    </row>
    <row r="14" spans="1:14" ht="14.25">
      <c r="A14" s="116">
        <v>151790</v>
      </c>
      <c r="B14" s="126" t="s">
        <v>91</v>
      </c>
      <c r="C14" s="120">
        <v>70308.837</v>
      </c>
      <c r="D14" s="166">
        <f t="shared" si="0"/>
        <v>0.01957005760163</v>
      </c>
      <c r="E14" s="120">
        <v>83332.169</v>
      </c>
      <c r="F14" s="166">
        <f t="shared" si="1"/>
        <v>0.020568935482911926</v>
      </c>
      <c r="G14" s="120">
        <v>244585.762</v>
      </c>
      <c r="H14" s="166">
        <f t="shared" si="2"/>
        <v>0.055240611759580546</v>
      </c>
      <c r="I14" s="120">
        <v>152590.189</v>
      </c>
      <c r="J14" s="166">
        <f t="shared" si="3"/>
        <v>0.03325511535486273</v>
      </c>
      <c r="K14" s="120">
        <v>472493.443</v>
      </c>
      <c r="L14" s="166">
        <f t="shared" si="4"/>
        <v>0.09260688750682504</v>
      </c>
      <c r="M14" s="120">
        <v>395204.027</v>
      </c>
      <c r="N14" s="110">
        <f t="shared" si="5"/>
        <v>0.07493044458740455</v>
      </c>
    </row>
    <row r="15" spans="1:14" ht="26.25">
      <c r="A15" s="117">
        <v>27</v>
      </c>
      <c r="B15" s="122" t="s">
        <v>87</v>
      </c>
      <c r="C15" s="123">
        <v>47216028.819</v>
      </c>
      <c r="D15" s="166">
        <f t="shared" si="0"/>
        <v>13.142308181090412</v>
      </c>
      <c r="E15" s="123">
        <v>35377585.605</v>
      </c>
      <c r="F15" s="166">
        <f t="shared" si="1"/>
        <v>8.732273317528056</v>
      </c>
      <c r="G15" s="123">
        <v>37262639.741</v>
      </c>
      <c r="H15" s="166">
        <f t="shared" si="2"/>
        <v>8.415906953200727</v>
      </c>
      <c r="I15" s="123">
        <v>39983252.447</v>
      </c>
      <c r="J15" s="166">
        <f t="shared" si="3"/>
        <v>8.713847732291507</v>
      </c>
      <c r="K15" s="123">
        <v>45899574.261</v>
      </c>
      <c r="L15" s="166">
        <f t="shared" si="4"/>
        <v>8.996139043139246</v>
      </c>
      <c r="M15" s="123">
        <v>55786491.235</v>
      </c>
      <c r="N15" s="110">
        <f t="shared" si="5"/>
        <v>10.577085010851615</v>
      </c>
    </row>
    <row r="16" spans="1:14" ht="14.25">
      <c r="A16" s="116">
        <v>271012</v>
      </c>
      <c r="B16" s="126" t="s">
        <v>86</v>
      </c>
      <c r="C16" s="120">
        <v>9035994.518</v>
      </c>
      <c r="D16" s="166">
        <f t="shared" si="0"/>
        <v>2.515116744219122</v>
      </c>
      <c r="E16" s="120">
        <v>2975885.069</v>
      </c>
      <c r="F16" s="166">
        <f t="shared" si="1"/>
        <v>0.7345397188548147</v>
      </c>
      <c r="G16" s="120">
        <v>3215130.815</v>
      </c>
      <c r="H16" s="166">
        <f t="shared" si="2"/>
        <v>0.7261493541381153</v>
      </c>
      <c r="I16" s="120">
        <v>5604447.443</v>
      </c>
      <c r="J16" s="166">
        <f t="shared" si="3"/>
        <v>1.2214189355072524</v>
      </c>
      <c r="K16" s="120">
        <v>7800662.584</v>
      </c>
      <c r="L16" s="166">
        <f t="shared" si="4"/>
        <v>1.5288996981809693</v>
      </c>
      <c r="M16" s="120">
        <v>9889827.358</v>
      </c>
      <c r="N16" s="110">
        <f t="shared" si="5"/>
        <v>1.8751052879013717</v>
      </c>
    </row>
    <row r="17" spans="1:14" ht="14.25">
      <c r="A17" s="116">
        <v>271019</v>
      </c>
      <c r="B17" s="126" t="s">
        <v>85</v>
      </c>
      <c r="C17" s="120">
        <v>21328787.023</v>
      </c>
      <c r="D17" s="166">
        <f t="shared" si="0"/>
        <v>5.936744347129628</v>
      </c>
      <c r="E17" s="120">
        <v>13993544.58</v>
      </c>
      <c r="F17" s="166">
        <f t="shared" si="1"/>
        <v>3.4540360475109186</v>
      </c>
      <c r="G17" s="120">
        <v>20007283.294</v>
      </c>
      <c r="H17" s="166">
        <f t="shared" si="2"/>
        <v>4.518719976871735</v>
      </c>
      <c r="I17" s="120">
        <v>17610538.804</v>
      </c>
      <c r="J17" s="166">
        <f t="shared" si="3"/>
        <v>3.8379957664794975</v>
      </c>
      <c r="K17" s="120">
        <v>19942629.263</v>
      </c>
      <c r="L17" s="166">
        <f t="shared" si="4"/>
        <v>3.9086782094221735</v>
      </c>
      <c r="M17" s="120">
        <v>27396563.615</v>
      </c>
      <c r="N17" s="110">
        <f t="shared" si="5"/>
        <v>5.194371898034989</v>
      </c>
    </row>
    <row r="18" spans="1:14" ht="14.25">
      <c r="A18" s="116">
        <v>271113</v>
      </c>
      <c r="B18" s="126" t="s">
        <v>83</v>
      </c>
      <c r="C18" s="120">
        <v>1425489.505</v>
      </c>
      <c r="D18" s="166">
        <f t="shared" si="0"/>
        <v>0.39677674832495147</v>
      </c>
      <c r="E18" s="120">
        <v>1958347.962</v>
      </c>
      <c r="F18" s="166">
        <f t="shared" si="1"/>
        <v>0.4833803483918685</v>
      </c>
      <c r="G18" s="120">
        <v>1369587.086</v>
      </c>
      <c r="H18" s="166">
        <f t="shared" si="2"/>
        <v>0.3093263805301195</v>
      </c>
      <c r="I18" s="120">
        <v>1484452.236</v>
      </c>
      <c r="J18" s="166">
        <f t="shared" si="3"/>
        <v>0.32351772201398815</v>
      </c>
      <c r="K18" s="120">
        <v>2169213.008</v>
      </c>
      <c r="L18" s="166">
        <f t="shared" si="4"/>
        <v>0.4251573603534589</v>
      </c>
      <c r="M18" s="120">
        <v>1900814.507</v>
      </c>
      <c r="N18" s="110">
        <f t="shared" si="5"/>
        <v>0.3603932813359167</v>
      </c>
    </row>
    <row r="19" spans="1:14" ht="14.25">
      <c r="A19" s="116">
        <v>271119</v>
      </c>
      <c r="B19" s="126" t="s">
        <v>82</v>
      </c>
      <c r="C19" s="120">
        <v>966467.875</v>
      </c>
      <c r="D19" s="166">
        <f t="shared" si="0"/>
        <v>0.26901073593174274</v>
      </c>
      <c r="E19" s="120">
        <v>1526368.204</v>
      </c>
      <c r="F19" s="166">
        <f t="shared" si="1"/>
        <v>0.37675449334871086</v>
      </c>
      <c r="G19" s="120">
        <v>1155062.729</v>
      </c>
      <c r="H19" s="166">
        <f t="shared" si="2"/>
        <v>0.26087524984651644</v>
      </c>
      <c r="I19" s="120">
        <v>1405413.159</v>
      </c>
      <c r="J19" s="166">
        <f t="shared" si="3"/>
        <v>0.3062921478115938</v>
      </c>
      <c r="K19" s="120">
        <v>1170305.793</v>
      </c>
      <c r="L19" s="166">
        <f t="shared" si="4"/>
        <v>0.22937540938729314</v>
      </c>
      <c r="M19" s="120">
        <v>1439237.483</v>
      </c>
      <c r="N19" s="110">
        <f t="shared" si="5"/>
        <v>0.2728785566449886</v>
      </c>
    </row>
    <row r="20" spans="1:14" ht="14.25">
      <c r="A20" s="116">
        <v>271210</v>
      </c>
      <c r="B20" s="126" t="s">
        <v>81</v>
      </c>
      <c r="C20" s="120">
        <v>202428.119</v>
      </c>
      <c r="D20" s="166">
        <f t="shared" si="0"/>
        <v>0.056344694608155915</v>
      </c>
      <c r="E20" s="120">
        <v>128298.096</v>
      </c>
      <c r="F20" s="166">
        <f t="shared" si="1"/>
        <v>0.03166790557442998</v>
      </c>
      <c r="G20" s="120">
        <v>177778.189</v>
      </c>
      <c r="H20" s="166">
        <f t="shared" si="2"/>
        <v>0.04015187081033088</v>
      </c>
      <c r="I20" s="120">
        <v>287773.139</v>
      </c>
      <c r="J20" s="166">
        <f t="shared" si="3"/>
        <v>0.06271654158234216</v>
      </c>
      <c r="K20" s="120">
        <v>214192.875</v>
      </c>
      <c r="L20" s="166">
        <f t="shared" si="4"/>
        <v>0.041980975130460035</v>
      </c>
      <c r="M20" s="120">
        <v>435454.219</v>
      </c>
      <c r="N20" s="110">
        <f t="shared" si="5"/>
        <v>0.0825618566562102</v>
      </c>
    </row>
    <row r="21" spans="1:14" ht="14.25">
      <c r="A21" s="116">
        <v>271600</v>
      </c>
      <c r="B21" s="126" t="s">
        <v>84</v>
      </c>
      <c r="C21" s="120">
        <v>12897309.156</v>
      </c>
      <c r="D21" s="166">
        <f t="shared" si="0"/>
        <v>3.5898913117984024</v>
      </c>
      <c r="E21" s="120">
        <v>13261200.7</v>
      </c>
      <c r="F21" s="166">
        <f t="shared" si="1"/>
        <v>3.2732711136349577</v>
      </c>
      <c r="G21" s="120">
        <v>9308829.231</v>
      </c>
      <c r="H21" s="166">
        <f t="shared" si="2"/>
        <v>2.1024339981241664</v>
      </c>
      <c r="I21" s="120">
        <v>12010206.227</v>
      </c>
      <c r="J21" s="166">
        <f t="shared" si="3"/>
        <v>2.6174736143394886</v>
      </c>
      <c r="K21" s="120">
        <v>12190570.518</v>
      </c>
      <c r="L21" s="166">
        <f t="shared" si="4"/>
        <v>2.3893046757147136</v>
      </c>
      <c r="M21" s="120">
        <v>13729194.461</v>
      </c>
      <c r="N21" s="110">
        <f t="shared" si="5"/>
        <v>2.603046969431974</v>
      </c>
    </row>
    <row r="22" spans="1:14" ht="14.25">
      <c r="A22" s="117">
        <v>30</v>
      </c>
      <c r="B22" s="122" t="s">
        <v>80</v>
      </c>
      <c r="C22" s="123">
        <v>9002103.238</v>
      </c>
      <c r="D22" s="166">
        <f t="shared" si="0"/>
        <v>2.505683302704608</v>
      </c>
      <c r="E22" s="123">
        <v>22977741.924</v>
      </c>
      <c r="F22" s="166">
        <f t="shared" si="1"/>
        <v>5.671611537889486</v>
      </c>
      <c r="G22" s="123">
        <v>11535664.046</v>
      </c>
      <c r="H22" s="166">
        <f t="shared" si="2"/>
        <v>2.6053729936824293</v>
      </c>
      <c r="I22" s="123">
        <v>8309694.93</v>
      </c>
      <c r="J22" s="166">
        <f t="shared" si="3"/>
        <v>1.810993650849125</v>
      </c>
      <c r="K22" s="123">
        <v>14531283.884</v>
      </c>
      <c r="L22" s="166">
        <f t="shared" si="4"/>
        <v>2.8480754429756763</v>
      </c>
      <c r="M22" s="123">
        <v>20749433.444</v>
      </c>
      <c r="N22" s="110">
        <f t="shared" si="5"/>
        <v>3.934080036324328</v>
      </c>
    </row>
    <row r="23" spans="1:14" ht="14.25">
      <c r="A23" s="116">
        <v>300220</v>
      </c>
      <c r="B23" s="126" t="s">
        <v>79</v>
      </c>
      <c r="C23" s="120">
        <v>523280.228</v>
      </c>
      <c r="D23" s="166">
        <f t="shared" si="0"/>
        <v>0.14565202100774446</v>
      </c>
      <c r="E23" s="120">
        <v>39573.397</v>
      </c>
      <c r="F23" s="166">
        <f t="shared" si="1"/>
        <v>0.009767928274285773</v>
      </c>
      <c r="G23" s="120">
        <v>330230.894</v>
      </c>
      <c r="H23" s="166">
        <f t="shared" si="2"/>
        <v>0.07458388606640642</v>
      </c>
      <c r="I23" s="120">
        <v>71399.551</v>
      </c>
      <c r="J23" s="166">
        <f t="shared" si="3"/>
        <v>0.015560635453373774</v>
      </c>
      <c r="K23" s="120">
        <v>1467.029</v>
      </c>
      <c r="L23" s="166">
        <f t="shared" si="4"/>
        <v>0.00028753201041194134</v>
      </c>
      <c r="M23" s="120">
        <v>849660.687</v>
      </c>
      <c r="N23" s="110">
        <f t="shared" si="5"/>
        <v>0.16109515256875048</v>
      </c>
    </row>
    <row r="24" spans="1:14" ht="14.25">
      <c r="A24" s="116">
        <v>300230</v>
      </c>
      <c r="B24" s="126" t="s">
        <v>78</v>
      </c>
      <c r="C24" s="120">
        <v>405814.334</v>
      </c>
      <c r="D24" s="166">
        <f t="shared" si="0"/>
        <v>0.11295606968932108</v>
      </c>
      <c r="E24" s="120">
        <v>186238.484</v>
      </c>
      <c r="F24" s="166">
        <f t="shared" si="1"/>
        <v>0.04596937062602229</v>
      </c>
      <c r="G24" s="120">
        <v>363931.069</v>
      </c>
      <c r="H24" s="166">
        <f t="shared" si="2"/>
        <v>0.082195196995474</v>
      </c>
      <c r="I24" s="120">
        <v>604118.415</v>
      </c>
      <c r="J24" s="166">
        <f t="shared" si="3"/>
        <v>0.13166002159432305</v>
      </c>
      <c r="K24" s="120">
        <v>369583.498</v>
      </c>
      <c r="L24" s="166">
        <f t="shared" si="4"/>
        <v>0.07243693628075362</v>
      </c>
      <c r="M24" s="120">
        <v>434026.616</v>
      </c>
      <c r="N24" s="110">
        <f t="shared" si="5"/>
        <v>0.08229118399050805</v>
      </c>
    </row>
    <row r="25" spans="1:14" ht="14.25">
      <c r="A25" s="116">
        <v>300420</v>
      </c>
      <c r="B25" s="126" t="s">
        <v>76</v>
      </c>
      <c r="C25" s="120">
        <v>113080.525</v>
      </c>
      <c r="D25" s="166">
        <f t="shared" si="0"/>
        <v>0.03147530925412067</v>
      </c>
      <c r="E25" s="120">
        <v>65912.784</v>
      </c>
      <c r="F25" s="166">
        <f t="shared" si="1"/>
        <v>0.016269296933758073</v>
      </c>
      <c r="G25" s="120">
        <v>87841.213</v>
      </c>
      <c r="H25" s="166">
        <f t="shared" si="2"/>
        <v>0.019839267437912513</v>
      </c>
      <c r="I25" s="120">
        <v>95672.548</v>
      </c>
      <c r="J25" s="166">
        <f t="shared" si="3"/>
        <v>0.020850630311714483</v>
      </c>
      <c r="K25" s="120">
        <v>3980302.61</v>
      </c>
      <c r="L25" s="166">
        <f t="shared" si="4"/>
        <v>0.7801239181374037</v>
      </c>
      <c r="M25" s="120">
        <v>174459.212</v>
      </c>
      <c r="N25" s="110">
        <f t="shared" si="5"/>
        <v>0.03307736112093884</v>
      </c>
    </row>
    <row r="26" spans="1:14" ht="14.25">
      <c r="A26" s="116">
        <v>300490</v>
      </c>
      <c r="B26" s="126" t="s">
        <v>77</v>
      </c>
      <c r="C26" s="120">
        <v>6371413.135</v>
      </c>
      <c r="D26" s="166">
        <f t="shared" si="0"/>
        <v>1.7734459475660505</v>
      </c>
      <c r="E26" s="120">
        <v>19232538.043</v>
      </c>
      <c r="F26" s="166">
        <f t="shared" si="1"/>
        <v>4.747180337753075</v>
      </c>
      <c r="G26" s="120">
        <v>6754602.602</v>
      </c>
      <c r="H26" s="166">
        <f t="shared" si="2"/>
        <v>1.5255523333665455</v>
      </c>
      <c r="I26" s="120">
        <v>4968497.691</v>
      </c>
      <c r="J26" s="166">
        <f t="shared" si="3"/>
        <v>1.0828216737746759</v>
      </c>
      <c r="K26" s="120">
        <v>6241382.164</v>
      </c>
      <c r="L26" s="166">
        <f t="shared" si="4"/>
        <v>1.2232867662221762</v>
      </c>
      <c r="M26" s="120">
        <v>14352387.354</v>
      </c>
      <c r="N26" s="110">
        <f t="shared" si="5"/>
        <v>2.721203965175848</v>
      </c>
    </row>
    <row r="27" spans="1:14" ht="14.25">
      <c r="A27" s="117">
        <v>31</v>
      </c>
      <c r="B27" s="122" t="s">
        <v>75</v>
      </c>
      <c r="C27" s="123">
        <v>12679437.83</v>
      </c>
      <c r="D27" s="166">
        <f t="shared" si="0"/>
        <v>3.529248089957547</v>
      </c>
      <c r="E27" s="123">
        <v>27335363.579</v>
      </c>
      <c r="F27" s="166">
        <f t="shared" si="1"/>
        <v>6.747206230266147</v>
      </c>
      <c r="G27" s="123">
        <v>27164974.671</v>
      </c>
      <c r="H27" s="166">
        <f t="shared" si="2"/>
        <v>6.135311422009718</v>
      </c>
      <c r="I27" s="123">
        <v>26552682.119</v>
      </c>
      <c r="J27" s="166">
        <f t="shared" si="3"/>
        <v>5.786823600096241</v>
      </c>
      <c r="K27" s="123">
        <v>29245601.099</v>
      </c>
      <c r="L27" s="166">
        <f t="shared" si="4"/>
        <v>5.732024710964235</v>
      </c>
      <c r="M27" s="123">
        <v>44531906.345</v>
      </c>
      <c r="N27" s="110">
        <f t="shared" si="5"/>
        <v>8.44322251998589</v>
      </c>
    </row>
    <row r="28" spans="1:14" ht="14.25">
      <c r="A28" s="117">
        <v>38</v>
      </c>
      <c r="B28" s="122" t="s">
        <v>74</v>
      </c>
      <c r="C28" s="123">
        <v>19865923.953</v>
      </c>
      <c r="D28" s="166">
        <f t="shared" si="0"/>
        <v>5.52956488342726</v>
      </c>
      <c r="E28" s="123">
        <v>14116588.768</v>
      </c>
      <c r="F28" s="166">
        <f t="shared" si="1"/>
        <v>3.4844071274298782</v>
      </c>
      <c r="G28" s="123">
        <v>15655343.396</v>
      </c>
      <c r="H28" s="166">
        <f t="shared" si="2"/>
        <v>3.5358180273034425</v>
      </c>
      <c r="I28" s="123">
        <v>15126184.593</v>
      </c>
      <c r="J28" s="166">
        <f t="shared" si="3"/>
        <v>3.29656196650469</v>
      </c>
      <c r="K28" s="123">
        <v>26577781.046</v>
      </c>
      <c r="L28" s="166">
        <f t="shared" si="4"/>
        <v>5.209142298103697</v>
      </c>
      <c r="M28" s="123">
        <v>19246292.005</v>
      </c>
      <c r="N28" s="110">
        <f t="shared" si="5"/>
        <v>3.6490853282566875</v>
      </c>
    </row>
    <row r="29" spans="1:14" ht="14.25">
      <c r="A29" s="117">
        <v>39</v>
      </c>
      <c r="B29" s="122" t="s">
        <v>73</v>
      </c>
      <c r="C29" s="123">
        <v>15038366.138</v>
      </c>
      <c r="D29" s="166">
        <f t="shared" si="0"/>
        <v>4.18584212330325</v>
      </c>
      <c r="E29" s="123">
        <v>17674058.396</v>
      </c>
      <c r="F29" s="166">
        <f t="shared" si="1"/>
        <v>4.362499755269083</v>
      </c>
      <c r="G29" s="123">
        <v>16646797.944</v>
      </c>
      <c r="H29" s="166">
        <f t="shared" si="2"/>
        <v>3.75974175579643</v>
      </c>
      <c r="I29" s="123">
        <v>20264145.498</v>
      </c>
      <c r="J29" s="166">
        <f t="shared" si="3"/>
        <v>4.416316019529357</v>
      </c>
      <c r="K29" s="123">
        <v>19314343.071</v>
      </c>
      <c r="L29" s="166">
        <f t="shared" si="4"/>
        <v>3.7855365456242374</v>
      </c>
      <c r="M29" s="123">
        <v>21638791.769</v>
      </c>
      <c r="N29" s="110">
        <f t="shared" si="5"/>
        <v>4.102701837057547</v>
      </c>
    </row>
    <row r="30" spans="1:14" ht="14.25">
      <c r="A30" s="117">
        <v>40</v>
      </c>
      <c r="B30" s="122" t="s">
        <v>72</v>
      </c>
      <c r="C30" s="123">
        <v>7814873.761</v>
      </c>
      <c r="D30" s="166">
        <f t="shared" si="0"/>
        <v>2.1752248533457736</v>
      </c>
      <c r="E30" s="123">
        <v>9925315.563</v>
      </c>
      <c r="F30" s="166">
        <f t="shared" si="1"/>
        <v>2.449872335170931</v>
      </c>
      <c r="G30" s="123">
        <v>7711634.804</v>
      </c>
      <c r="H30" s="166">
        <f t="shared" si="2"/>
        <v>1.7417016459013384</v>
      </c>
      <c r="I30" s="123">
        <v>6958861.033</v>
      </c>
      <c r="J30" s="166">
        <f t="shared" si="3"/>
        <v>1.5165963677446799</v>
      </c>
      <c r="K30" s="123">
        <v>7585860.555</v>
      </c>
      <c r="L30" s="166">
        <f t="shared" si="4"/>
        <v>1.4867993312223513</v>
      </c>
      <c r="M30" s="123">
        <v>10071127.434</v>
      </c>
      <c r="N30" s="110">
        <f t="shared" si="5"/>
        <v>1.909479672700873</v>
      </c>
    </row>
    <row r="31" spans="1:14" ht="14.25">
      <c r="A31" s="117">
        <v>48</v>
      </c>
      <c r="B31" s="122" t="s">
        <v>71</v>
      </c>
      <c r="C31" s="123">
        <v>5973698.466</v>
      </c>
      <c r="D31" s="166">
        <f t="shared" si="0"/>
        <v>1.6627443727221487</v>
      </c>
      <c r="E31" s="123">
        <v>9170017.208</v>
      </c>
      <c r="F31" s="166">
        <f t="shared" si="1"/>
        <v>2.2634415327476254</v>
      </c>
      <c r="G31" s="123">
        <v>8428138.567</v>
      </c>
      <c r="H31" s="166">
        <f t="shared" si="2"/>
        <v>1.9035267082946328</v>
      </c>
      <c r="I31" s="123">
        <v>9166237.585</v>
      </c>
      <c r="J31" s="166">
        <f t="shared" si="3"/>
        <v>1.9976663654257183</v>
      </c>
      <c r="K31" s="123">
        <v>8134060.937</v>
      </c>
      <c r="L31" s="166">
        <f t="shared" si="4"/>
        <v>1.5942444859841551</v>
      </c>
      <c r="M31" s="123">
        <v>7806093.498</v>
      </c>
      <c r="N31" s="110">
        <f t="shared" si="5"/>
        <v>1.4800306078257344</v>
      </c>
    </row>
    <row r="32" spans="1:14" ht="14.25">
      <c r="A32" s="117">
        <v>72</v>
      </c>
      <c r="B32" s="122" t="s">
        <v>70</v>
      </c>
      <c r="C32" s="123">
        <v>10100523.314</v>
      </c>
      <c r="D32" s="166">
        <f t="shared" si="0"/>
        <v>2.8114221696141377</v>
      </c>
      <c r="E32" s="123">
        <v>10588638.576</v>
      </c>
      <c r="F32" s="166">
        <f t="shared" si="1"/>
        <v>2.613600801889801</v>
      </c>
      <c r="G32" s="123">
        <v>12675204.864</v>
      </c>
      <c r="H32" s="166">
        <f t="shared" si="2"/>
        <v>2.862742561708768</v>
      </c>
      <c r="I32" s="123">
        <v>13981319.259</v>
      </c>
      <c r="J32" s="166">
        <f t="shared" si="3"/>
        <v>3.0470529450042747</v>
      </c>
      <c r="K32" s="123">
        <v>17912793.24</v>
      </c>
      <c r="L32" s="166">
        <f t="shared" si="4"/>
        <v>3.510838199102153</v>
      </c>
      <c r="M32" s="123">
        <v>13155490.133</v>
      </c>
      <c r="N32" s="110">
        <f t="shared" si="5"/>
        <v>2.494272975692385</v>
      </c>
    </row>
    <row r="33" spans="1:14" ht="14.25">
      <c r="A33" s="117">
        <v>73</v>
      </c>
      <c r="B33" s="122" t="s">
        <v>69</v>
      </c>
      <c r="C33" s="123">
        <v>20677701.636</v>
      </c>
      <c r="D33" s="166">
        <f t="shared" si="0"/>
        <v>5.755518500268166</v>
      </c>
      <c r="E33" s="123">
        <v>10718566.94</v>
      </c>
      <c r="F33" s="166">
        <f t="shared" si="1"/>
        <v>2.6456711076143082</v>
      </c>
      <c r="G33" s="123">
        <v>24761446.118</v>
      </c>
      <c r="H33" s="166">
        <f t="shared" si="2"/>
        <v>5.592465482967119</v>
      </c>
      <c r="I33" s="123">
        <v>19510404.519</v>
      </c>
      <c r="J33" s="166">
        <f t="shared" si="3"/>
        <v>4.252047639179345</v>
      </c>
      <c r="K33" s="123">
        <v>16377623.904</v>
      </c>
      <c r="L33" s="166">
        <f t="shared" si="4"/>
        <v>3.2099509463601517</v>
      </c>
      <c r="M33" s="123">
        <v>17830660.663</v>
      </c>
      <c r="N33" s="110">
        <f t="shared" si="5"/>
        <v>3.3806824816735372</v>
      </c>
    </row>
    <row r="34" spans="1:14" ht="14.25">
      <c r="A34" s="117">
        <v>76</v>
      </c>
      <c r="B34" s="122" t="s">
        <v>68</v>
      </c>
      <c r="C34" s="123">
        <v>1647829.232</v>
      </c>
      <c r="D34" s="166">
        <f t="shared" si="0"/>
        <v>0.45866372370644864</v>
      </c>
      <c r="E34" s="123">
        <v>1661281.168</v>
      </c>
      <c r="F34" s="166">
        <f t="shared" si="1"/>
        <v>0.41005515125339614</v>
      </c>
      <c r="G34" s="123">
        <v>2346939.17</v>
      </c>
      <c r="H34" s="166">
        <f t="shared" si="2"/>
        <v>0.5300650146320546</v>
      </c>
      <c r="I34" s="123">
        <v>4811213.742</v>
      </c>
      <c r="J34" s="166">
        <f t="shared" si="3"/>
        <v>1.0485436123754375</v>
      </c>
      <c r="K34" s="123">
        <v>2183726.34</v>
      </c>
      <c r="L34" s="166">
        <f t="shared" si="4"/>
        <v>0.42800191729659776</v>
      </c>
      <c r="M34" s="123">
        <v>4267309.773</v>
      </c>
      <c r="N34" s="110">
        <f t="shared" si="5"/>
        <v>0.809079353037732</v>
      </c>
    </row>
    <row r="35" spans="1:14" ht="14.25">
      <c r="A35" s="117">
        <v>84</v>
      </c>
      <c r="B35" s="122" t="s">
        <v>114</v>
      </c>
      <c r="C35" s="123">
        <v>54002784.8</v>
      </c>
      <c r="D35" s="166">
        <f t="shared" si="0"/>
        <v>15.031362404478815</v>
      </c>
      <c r="E35" s="123">
        <v>50352617.349</v>
      </c>
      <c r="F35" s="166">
        <f t="shared" si="1"/>
        <v>12.428570503755072</v>
      </c>
      <c r="G35" s="123">
        <v>79145428.095</v>
      </c>
      <c r="H35" s="166">
        <f t="shared" si="2"/>
        <v>17.875291800271242</v>
      </c>
      <c r="I35" s="123">
        <v>72033367.178</v>
      </c>
      <c r="J35" s="166">
        <f t="shared" si="3"/>
        <v>15.698767729448013</v>
      </c>
      <c r="K35" s="123">
        <v>73599889.808</v>
      </c>
      <c r="L35" s="166">
        <f t="shared" si="4"/>
        <v>14.425293762148936</v>
      </c>
      <c r="M35" s="123">
        <v>62767045.717</v>
      </c>
      <c r="N35" s="110">
        <f t="shared" si="5"/>
        <v>11.900593920346761</v>
      </c>
    </row>
    <row r="36" spans="1:14" ht="14.25">
      <c r="A36" s="117">
        <v>85</v>
      </c>
      <c r="B36" s="122" t="s">
        <v>111</v>
      </c>
      <c r="C36" s="123">
        <v>16494140.311</v>
      </c>
      <c r="D36" s="166">
        <f t="shared" si="0"/>
        <v>4.591048433579372</v>
      </c>
      <c r="E36" s="123">
        <v>20278853.942</v>
      </c>
      <c r="F36" s="166">
        <f t="shared" si="1"/>
        <v>5.005443196857053</v>
      </c>
      <c r="G36" s="123">
        <v>18166837.174</v>
      </c>
      <c r="H36" s="166">
        <f t="shared" si="2"/>
        <v>4.10304831737691</v>
      </c>
      <c r="I36" s="123">
        <v>26764712.241</v>
      </c>
      <c r="J36" s="166">
        <f t="shared" si="3"/>
        <v>5.83303290235889</v>
      </c>
      <c r="K36" s="123">
        <v>23811483.785</v>
      </c>
      <c r="L36" s="166">
        <f t="shared" si="4"/>
        <v>4.666958733325921</v>
      </c>
      <c r="M36" s="123">
        <v>27329604.9</v>
      </c>
      <c r="N36" s="110">
        <f t="shared" si="5"/>
        <v>5.181676566152778</v>
      </c>
    </row>
    <row r="37" spans="1:14" ht="26.25">
      <c r="A37" s="117">
        <v>87</v>
      </c>
      <c r="B37" s="122" t="s">
        <v>67</v>
      </c>
      <c r="C37" s="123">
        <v>23838025.206</v>
      </c>
      <c r="D37" s="166">
        <f t="shared" si="0"/>
        <v>6.635176263696809</v>
      </c>
      <c r="E37" s="123">
        <v>32450487.894</v>
      </c>
      <c r="F37" s="166">
        <f t="shared" si="1"/>
        <v>8.009775815156097</v>
      </c>
      <c r="G37" s="123">
        <v>37931098.17</v>
      </c>
      <c r="H37" s="166">
        <f t="shared" si="2"/>
        <v>8.566880796697832</v>
      </c>
      <c r="I37" s="123">
        <v>37827607.893</v>
      </c>
      <c r="J37" s="166">
        <f t="shared" si="3"/>
        <v>8.244052073886813</v>
      </c>
      <c r="K37" s="123">
        <v>38768403.99</v>
      </c>
      <c r="L37" s="166">
        <f t="shared" si="4"/>
        <v>7.598457249111659</v>
      </c>
      <c r="M37" s="123">
        <v>43501494.505</v>
      </c>
      <c r="N37" s="110">
        <f t="shared" si="5"/>
        <v>8.247857058086574</v>
      </c>
    </row>
    <row r="38" spans="1:14" ht="33.75" customHeight="1">
      <c r="A38" s="117">
        <v>90</v>
      </c>
      <c r="B38" s="122" t="s">
        <v>66</v>
      </c>
      <c r="C38" s="123">
        <v>4987456.392</v>
      </c>
      <c r="D38" s="166">
        <v>1.3882296030164423</v>
      </c>
      <c r="E38" s="123">
        <v>4316627.052</v>
      </c>
      <c r="F38" s="166">
        <v>1.0654759668667728</v>
      </c>
      <c r="G38" s="123">
        <v>6448374.997</v>
      </c>
      <c r="H38" s="166">
        <v>1.4563896801542495</v>
      </c>
      <c r="I38" s="123">
        <v>5740901.323</v>
      </c>
      <c r="J38" s="166">
        <v>1.251157344966976</v>
      </c>
      <c r="K38" s="123">
        <v>5575536.238</v>
      </c>
      <c r="L38" s="166">
        <v>1.0927835398187578</v>
      </c>
      <c r="M38" s="123">
        <v>24120999.809</v>
      </c>
      <c r="N38" s="110">
        <v>4.573326980752325</v>
      </c>
    </row>
    <row r="39" spans="1:14" ht="14.25">
      <c r="A39" s="117"/>
      <c r="B39" s="122" t="s">
        <v>99</v>
      </c>
      <c r="C39" s="123">
        <v>292681928.891</v>
      </c>
      <c r="D39" s="166">
        <v>81.46631990731188</v>
      </c>
      <c r="E39" s="123">
        <v>327616009.30999994</v>
      </c>
      <c r="F39" s="166">
        <v>80.86568055928632</v>
      </c>
      <c r="G39" s="123">
        <v>364547776.315</v>
      </c>
      <c r="H39" s="166">
        <v>82.33448265576199</v>
      </c>
      <c r="I39" s="123">
        <v>371822510.459</v>
      </c>
      <c r="J39" s="166">
        <v>81.0340465391828</v>
      </c>
      <c r="K39" s="123">
        <v>402229649.74700004</v>
      </c>
      <c r="L39" s="166">
        <v>78.83545576743604</v>
      </c>
      <c r="M39" s="123">
        <v>431656175.6679999</v>
      </c>
      <c r="N39" s="110">
        <v>81.84174993667773</v>
      </c>
    </row>
    <row r="40" spans="1:14" ht="14.25">
      <c r="A40" s="116"/>
      <c r="B40" s="126" t="s">
        <v>64</v>
      </c>
      <c r="C40" s="120">
        <v>66585470.47600001</v>
      </c>
      <c r="D40" s="166">
        <v>18.533680092688122</v>
      </c>
      <c r="E40" s="120">
        <v>77520022.49500006</v>
      </c>
      <c r="F40" s="166">
        <v>19.134319440713675</v>
      </c>
      <c r="G40" s="120">
        <v>78216621.48799998</v>
      </c>
      <c r="H40" s="166">
        <v>17.66551734423802</v>
      </c>
      <c r="I40" s="120">
        <v>87024759.718</v>
      </c>
      <c r="J40" s="166">
        <v>18.965953460817204</v>
      </c>
      <c r="K40" s="120">
        <v>107984499.24399996</v>
      </c>
      <c r="L40" s="166">
        <v>21.164544232563955</v>
      </c>
      <c r="M40" s="120">
        <v>95771666.48100007</v>
      </c>
      <c r="N40" s="110">
        <v>18.158250063322267</v>
      </c>
    </row>
    <row r="41" spans="1:14" ht="14.25">
      <c r="A41" s="118"/>
      <c r="B41" s="128" t="s">
        <v>121</v>
      </c>
      <c r="C41" s="124">
        <v>359267399.367</v>
      </c>
      <c r="D41" s="167">
        <f t="shared" si="0"/>
        <v>100</v>
      </c>
      <c r="E41" s="124">
        <v>405136031.805</v>
      </c>
      <c r="F41" s="167">
        <f t="shared" si="1"/>
        <v>100</v>
      </c>
      <c r="G41" s="124">
        <v>442764397.803</v>
      </c>
      <c r="H41" s="167">
        <f t="shared" si="2"/>
        <v>100</v>
      </c>
      <c r="I41" s="124">
        <v>458847270.177</v>
      </c>
      <c r="J41" s="167">
        <f t="shared" si="3"/>
        <v>100</v>
      </c>
      <c r="K41" s="124">
        <v>510214148.991</v>
      </c>
      <c r="L41" s="167">
        <f t="shared" si="4"/>
        <v>100</v>
      </c>
      <c r="M41" s="124">
        <v>527427842.149</v>
      </c>
      <c r="N41" s="111">
        <f t="shared" si="5"/>
        <v>100</v>
      </c>
    </row>
    <row r="42" ht="14.25">
      <c r="B42" s="79"/>
    </row>
    <row r="43" ht="14.25">
      <c r="B43" s="79"/>
    </row>
    <row r="44" ht="14.25">
      <c r="B44" s="79"/>
    </row>
    <row r="45" ht="14.25">
      <c r="B45" s="79"/>
    </row>
    <row r="46" ht="14.25">
      <c r="B46" s="79"/>
    </row>
    <row r="47" ht="14.25">
      <c r="B47" s="79"/>
    </row>
    <row r="48" ht="14.25">
      <c r="B48" s="79"/>
    </row>
    <row r="49" ht="14.25">
      <c r="B49" s="79"/>
    </row>
    <row r="50" ht="14.25">
      <c r="B50" s="79"/>
    </row>
    <row r="51" ht="14.25">
      <c r="B51" s="79"/>
    </row>
    <row r="52" ht="14.25">
      <c r="B52" s="79"/>
    </row>
    <row r="53" ht="14.25">
      <c r="B53" s="79"/>
    </row>
    <row r="54" ht="14.25">
      <c r="B54" s="79"/>
    </row>
    <row r="55" ht="14.25">
      <c r="B55" s="79"/>
    </row>
    <row r="56" ht="14.25">
      <c r="B56" s="79"/>
    </row>
    <row r="57" ht="14.25">
      <c r="B57" s="79"/>
    </row>
    <row r="58" ht="14.25">
      <c r="B58" s="79"/>
    </row>
    <row r="59" ht="14.25">
      <c r="B59" s="79"/>
    </row>
    <row r="60" ht="14.25">
      <c r="B60" s="79"/>
    </row>
    <row r="61" ht="14.25">
      <c r="B61" s="79"/>
    </row>
    <row r="62" ht="14.25">
      <c r="B62" s="79"/>
    </row>
    <row r="63" ht="14.25">
      <c r="B63" s="79"/>
    </row>
    <row r="64" ht="14.25">
      <c r="B64" s="79"/>
    </row>
    <row r="65" ht="14.25">
      <c r="B65" s="79"/>
    </row>
    <row r="66" ht="14.25">
      <c r="B66" s="79"/>
    </row>
    <row r="67" ht="14.25">
      <c r="B67" s="79"/>
    </row>
    <row r="68" ht="14.25">
      <c r="B68" s="79"/>
    </row>
    <row r="69" ht="14.25">
      <c r="B69" s="79"/>
    </row>
    <row r="70" ht="14.25">
      <c r="B70" s="79"/>
    </row>
    <row r="71" ht="14.25">
      <c r="B71" s="79"/>
    </row>
    <row r="72" ht="14.25">
      <c r="B72" s="79"/>
    </row>
    <row r="73" ht="14.25">
      <c r="B73" s="79"/>
    </row>
    <row r="74" ht="14.25">
      <c r="B74" s="79"/>
    </row>
    <row r="75" ht="14.25">
      <c r="B75" s="79"/>
    </row>
    <row r="76" ht="14.25">
      <c r="B76" s="79"/>
    </row>
    <row r="77" ht="14.25">
      <c r="B77" s="79"/>
    </row>
    <row r="78" ht="14.25">
      <c r="B78" s="79"/>
    </row>
    <row r="79" ht="14.25">
      <c r="B79" s="79"/>
    </row>
    <row r="80" ht="14.25">
      <c r="B80" s="79"/>
    </row>
    <row r="81" ht="14.25">
      <c r="B81" s="79"/>
    </row>
    <row r="82" ht="14.25">
      <c r="B82" s="79"/>
    </row>
    <row r="83" ht="14.25">
      <c r="B83" s="79"/>
    </row>
    <row r="84" ht="14.25">
      <c r="B84" s="79"/>
    </row>
    <row r="85" ht="14.25">
      <c r="B85" s="79"/>
    </row>
    <row r="86" ht="14.25">
      <c r="B86" s="79"/>
    </row>
    <row r="87" ht="14.25">
      <c r="B87" s="79"/>
    </row>
    <row r="88" ht="14.25">
      <c r="B88" s="79"/>
    </row>
    <row r="89" ht="14.25">
      <c r="B89" s="79"/>
    </row>
    <row r="90" ht="14.25">
      <c r="B90" s="79"/>
    </row>
    <row r="91" ht="14.25">
      <c r="B91" s="79"/>
    </row>
    <row r="92" ht="14.25">
      <c r="B92" s="79"/>
    </row>
    <row r="93" ht="14.25">
      <c r="B93" s="79"/>
    </row>
    <row r="94" ht="14.25">
      <c r="B94" s="79"/>
    </row>
    <row r="95" ht="14.25">
      <c r="B95" s="79"/>
    </row>
    <row r="96" ht="14.25">
      <c r="B96" s="79"/>
    </row>
    <row r="97" ht="14.25">
      <c r="B97" s="79"/>
    </row>
    <row r="98" ht="14.25">
      <c r="B98" s="79"/>
    </row>
    <row r="99" ht="14.25">
      <c r="B99" s="79"/>
    </row>
    <row r="100" ht="14.25">
      <c r="B100" s="79"/>
    </row>
    <row r="101" ht="14.25">
      <c r="B101" s="79"/>
    </row>
    <row r="102" ht="14.25">
      <c r="B102" s="79"/>
    </row>
    <row r="103" ht="14.25">
      <c r="B103" s="79"/>
    </row>
    <row r="104" ht="14.25">
      <c r="B104" s="79"/>
    </row>
    <row r="105" ht="14.25">
      <c r="B105" s="79"/>
    </row>
    <row r="106" ht="14.25">
      <c r="B106" s="79"/>
    </row>
    <row r="107" ht="14.25">
      <c r="B107" s="79"/>
    </row>
    <row r="108" ht="14.25">
      <c r="B108" s="79"/>
    </row>
    <row r="109" ht="14.25">
      <c r="B109" s="79"/>
    </row>
    <row r="110" ht="14.25">
      <c r="B110" s="79"/>
    </row>
    <row r="111" ht="14.25">
      <c r="B111" s="79"/>
    </row>
    <row r="112" ht="14.25">
      <c r="B112" s="79"/>
    </row>
    <row r="113" ht="14.25">
      <c r="B113" s="79"/>
    </row>
    <row r="114" ht="14.25">
      <c r="B114" s="79"/>
    </row>
    <row r="115" ht="14.25">
      <c r="B115" s="79"/>
    </row>
    <row r="116" ht="14.25">
      <c r="B116" s="79"/>
    </row>
    <row r="117" ht="14.25">
      <c r="B117" s="79"/>
    </row>
    <row r="118" ht="14.25">
      <c r="B118" s="79"/>
    </row>
    <row r="119" ht="14.25">
      <c r="B119" s="79"/>
    </row>
    <row r="120" ht="14.25">
      <c r="B120" s="79"/>
    </row>
    <row r="121" ht="14.25">
      <c r="B121" s="79"/>
    </row>
    <row r="122" ht="14.25">
      <c r="B122" s="79"/>
    </row>
    <row r="123" ht="14.25">
      <c r="B123" s="79"/>
    </row>
    <row r="124" ht="14.25">
      <c r="B124" s="79"/>
    </row>
    <row r="125" ht="14.25">
      <c r="B125" s="79"/>
    </row>
    <row r="126" ht="14.25">
      <c r="B126" s="79"/>
    </row>
    <row r="127" ht="14.25">
      <c r="B127" s="79"/>
    </row>
    <row r="128" ht="14.25">
      <c r="B128" s="79"/>
    </row>
    <row r="129" ht="14.25">
      <c r="B129" s="79"/>
    </row>
    <row r="130" ht="14.25">
      <c r="B130" s="79"/>
    </row>
    <row r="131" ht="14.25">
      <c r="B131" s="79"/>
    </row>
    <row r="132" ht="14.25">
      <c r="B132" s="79"/>
    </row>
    <row r="133" ht="14.25">
      <c r="B133" s="79"/>
    </row>
    <row r="134" ht="14.25">
      <c r="B134" s="79"/>
    </row>
    <row r="135" ht="14.25">
      <c r="B135" s="79"/>
    </row>
    <row r="136" ht="14.25">
      <c r="B136" s="79"/>
    </row>
    <row r="137" ht="14.25">
      <c r="B137" s="79"/>
    </row>
    <row r="138" ht="14.25">
      <c r="B138" s="79"/>
    </row>
    <row r="139" ht="14.25">
      <c r="B139" s="79"/>
    </row>
    <row r="140" ht="14.25">
      <c r="B140" s="79"/>
    </row>
    <row r="141" ht="14.25">
      <c r="B141" s="79"/>
    </row>
    <row r="142" ht="14.25">
      <c r="B142" s="79"/>
    </row>
    <row r="143" ht="14.25">
      <c r="B143" s="79"/>
    </row>
    <row r="144" ht="14.25">
      <c r="B144" s="79"/>
    </row>
    <row r="145" ht="14.25">
      <c r="B145" s="79"/>
    </row>
    <row r="146" ht="14.25">
      <c r="B146" s="79"/>
    </row>
    <row r="147" ht="14.25">
      <c r="B147" s="79"/>
    </row>
    <row r="148" ht="14.25">
      <c r="B148" s="79"/>
    </row>
    <row r="149" ht="14.25">
      <c r="B149" s="79"/>
    </row>
    <row r="150" ht="14.25">
      <c r="B150" s="79"/>
    </row>
    <row r="151" ht="14.25">
      <c r="B151" s="79"/>
    </row>
    <row r="152" ht="14.25">
      <c r="B152" s="79"/>
    </row>
    <row r="153" ht="14.25">
      <c r="B153" s="79"/>
    </row>
    <row r="154" ht="14.25">
      <c r="B154" s="79"/>
    </row>
    <row r="155" ht="14.25">
      <c r="B155" s="79"/>
    </row>
    <row r="156" ht="14.25">
      <c r="B156" s="79"/>
    </row>
    <row r="157" ht="14.25">
      <c r="B157" s="79"/>
    </row>
    <row r="158" ht="14.25">
      <c r="B158" s="79"/>
    </row>
    <row r="159" ht="14.25">
      <c r="B159" s="79"/>
    </row>
    <row r="160" ht="14.25">
      <c r="B160" s="79"/>
    </row>
    <row r="161" ht="14.25">
      <c r="B161" s="79"/>
    </row>
    <row r="162" ht="14.25">
      <c r="B162" s="79"/>
    </row>
    <row r="163" ht="14.25">
      <c r="B163" s="79"/>
    </row>
    <row r="164" ht="14.25">
      <c r="B164" s="79"/>
    </row>
    <row r="165" ht="14.25">
      <c r="B165" s="79"/>
    </row>
    <row r="166" ht="14.25">
      <c r="B166" s="79"/>
    </row>
    <row r="167" ht="14.25">
      <c r="B167" s="79"/>
    </row>
    <row r="168" ht="14.25">
      <c r="B168" s="79"/>
    </row>
    <row r="169" ht="14.25">
      <c r="B169" s="79"/>
    </row>
    <row r="170" ht="14.25">
      <c r="B170" s="79"/>
    </row>
    <row r="171" ht="14.25">
      <c r="B171" s="79"/>
    </row>
    <row r="172" ht="14.25">
      <c r="B172" s="79"/>
    </row>
    <row r="173" ht="14.25">
      <c r="B173" s="79"/>
    </row>
    <row r="174" ht="14.25">
      <c r="B174" s="79"/>
    </row>
    <row r="175" ht="14.25">
      <c r="B175" s="79"/>
    </row>
    <row r="176" ht="14.25">
      <c r="B176" s="79"/>
    </row>
    <row r="177" ht="14.25">
      <c r="B177" s="79"/>
    </row>
    <row r="178" ht="14.25">
      <c r="B178" s="79"/>
    </row>
    <row r="179" ht="14.25">
      <c r="B179" s="79"/>
    </row>
    <row r="180" ht="14.25">
      <c r="B180" s="79"/>
    </row>
    <row r="181" ht="14.25">
      <c r="B181" s="79"/>
    </row>
    <row r="182" ht="14.25">
      <c r="B182" s="79"/>
    </row>
    <row r="183" ht="14.25">
      <c r="B183" s="79"/>
    </row>
    <row r="184" ht="14.25">
      <c r="B184" s="79"/>
    </row>
    <row r="185" ht="14.25">
      <c r="B185" s="79"/>
    </row>
    <row r="186" ht="14.25">
      <c r="B186" s="79"/>
    </row>
    <row r="187" ht="14.25">
      <c r="B187" s="79"/>
    </row>
    <row r="188" ht="14.25">
      <c r="B188" s="79"/>
    </row>
    <row r="189" ht="14.25">
      <c r="B189" s="79"/>
    </row>
    <row r="190" ht="14.25">
      <c r="B190" s="79"/>
    </row>
    <row r="191" ht="14.25">
      <c r="B191" s="79"/>
    </row>
    <row r="192" ht="14.25">
      <c r="B192" s="79"/>
    </row>
    <row r="193" ht="14.25">
      <c r="B193" s="79"/>
    </row>
    <row r="194" ht="14.25">
      <c r="B194" s="79"/>
    </row>
    <row r="195" ht="14.25">
      <c r="B195" s="79"/>
    </row>
    <row r="196" ht="14.25">
      <c r="B196" s="79"/>
    </row>
    <row r="197" ht="14.25">
      <c r="B197" s="79"/>
    </row>
    <row r="198" ht="14.25">
      <c r="B198" s="79"/>
    </row>
  </sheetData>
  <sheetProtection/>
  <mergeCells count="8">
    <mergeCell ref="K2:L2"/>
    <mergeCell ref="M2:N2"/>
    <mergeCell ref="A2:A3"/>
    <mergeCell ref="B2:B3"/>
    <mergeCell ref="C2:D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landscape" scale="63" r:id="rId1"/>
  <headerFooter>
    <oddFooter>&amp;C&amp;12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PageLayoutView="0" workbookViewId="0" topLeftCell="A1">
      <selection activeCell="A2" sqref="A2:J41"/>
    </sheetView>
  </sheetViews>
  <sheetFormatPr defaultColWidth="9.140625" defaultRowHeight="15"/>
  <cols>
    <col min="1" max="1" width="9.421875" style="0" customWidth="1"/>
    <col min="2" max="2" width="61.57421875" style="79" customWidth="1"/>
    <col min="3" max="3" width="12.140625" style="0" bestFit="1" customWidth="1"/>
    <col min="4" max="4" width="8.28125" style="0" bestFit="1" customWidth="1"/>
    <col min="5" max="5" width="12.140625" style="0" bestFit="1" customWidth="1"/>
    <col min="6" max="6" width="8.28125" style="0" bestFit="1" customWidth="1"/>
    <col min="7" max="7" width="12.140625" style="0" bestFit="1" customWidth="1"/>
    <col min="8" max="8" width="8.28125" style="0" bestFit="1" customWidth="1"/>
    <col min="9" max="9" width="12.140625" style="0" bestFit="1" customWidth="1"/>
    <col min="10" max="10" width="8.28125" style="0" bestFit="1" customWidth="1"/>
  </cols>
  <sheetData>
    <row r="1" spans="1:10" ht="17.25">
      <c r="A1" s="60"/>
      <c r="B1" s="80" t="s">
        <v>123</v>
      </c>
      <c r="C1" s="61"/>
      <c r="D1" s="62"/>
      <c r="E1" s="61"/>
      <c r="F1" s="62"/>
      <c r="G1" s="61"/>
      <c r="H1" s="62"/>
      <c r="I1" s="61"/>
      <c r="J1" s="62"/>
    </row>
    <row r="2" spans="1:10" ht="14.25">
      <c r="A2" s="176" t="s">
        <v>96</v>
      </c>
      <c r="B2" s="174" t="s">
        <v>97</v>
      </c>
      <c r="C2" s="177" t="s">
        <v>29</v>
      </c>
      <c r="D2" s="175"/>
      <c r="E2" s="177" t="s">
        <v>30</v>
      </c>
      <c r="F2" s="175"/>
      <c r="G2" s="177" t="s">
        <v>31</v>
      </c>
      <c r="H2" s="175"/>
      <c r="I2" s="177" t="s">
        <v>35</v>
      </c>
      <c r="J2" s="175"/>
    </row>
    <row r="3" spans="1:10" ht="15">
      <c r="A3" s="176"/>
      <c r="B3" s="174"/>
      <c r="C3" s="114" t="s">
        <v>177</v>
      </c>
      <c r="D3" s="114" t="s">
        <v>178</v>
      </c>
      <c r="E3" s="114" t="s">
        <v>177</v>
      </c>
      <c r="F3" s="114" t="s">
        <v>178</v>
      </c>
      <c r="G3" s="114" t="s">
        <v>177</v>
      </c>
      <c r="H3" s="114" t="s">
        <v>178</v>
      </c>
      <c r="I3" s="114" t="s">
        <v>177</v>
      </c>
      <c r="J3" s="125" t="s">
        <v>178</v>
      </c>
    </row>
    <row r="4" spans="1:10" ht="14.25">
      <c r="A4" s="117">
        <v>10</v>
      </c>
      <c r="B4" s="122" t="s">
        <v>65</v>
      </c>
      <c r="C4" s="123">
        <v>40221494.906</v>
      </c>
      <c r="D4" s="166">
        <f aca="true" t="shared" si="0" ref="D4:D41">C4/$C$41*100</f>
        <v>8.736176823457763</v>
      </c>
      <c r="E4" s="123">
        <v>41121114.633</v>
      </c>
      <c r="F4" s="166">
        <f aca="true" t="shared" si="1" ref="F4:F41">E4/$E$41*100</f>
        <v>9.098697577858479</v>
      </c>
      <c r="G4" s="123">
        <v>43075983.149</v>
      </c>
      <c r="H4" s="166">
        <f aca="true" t="shared" si="2" ref="H4:H41">G4/$G$41*100</f>
        <v>8.158775874170216</v>
      </c>
      <c r="I4" s="123">
        <v>25737980.33</v>
      </c>
      <c r="J4" s="110">
        <f aca="true" t="shared" si="3" ref="J4:J41">I4/$I$41*100</f>
        <v>5.254185082942142</v>
      </c>
    </row>
    <row r="5" spans="1:10" ht="14.25">
      <c r="A5" s="116">
        <v>100590</v>
      </c>
      <c r="B5" s="126" t="s">
        <v>95</v>
      </c>
      <c r="C5" s="120">
        <v>26173721.834</v>
      </c>
      <c r="D5" s="166">
        <f t="shared" si="0"/>
        <v>5.684976717156063</v>
      </c>
      <c r="E5" s="120">
        <v>32094217.072</v>
      </c>
      <c r="F5" s="166">
        <f t="shared" si="1"/>
        <v>7.1013535927337434</v>
      </c>
      <c r="G5" s="120">
        <v>27067752.922</v>
      </c>
      <c r="H5" s="166">
        <f t="shared" si="2"/>
        <v>5.126748442261397</v>
      </c>
      <c r="I5" s="120">
        <v>14584033.671</v>
      </c>
      <c r="J5" s="110">
        <f t="shared" si="3"/>
        <v>2.97720377359905</v>
      </c>
    </row>
    <row r="6" spans="1:10" ht="14.25">
      <c r="A6" s="116">
        <v>1006</v>
      </c>
      <c r="B6" s="129" t="s">
        <v>131</v>
      </c>
      <c r="C6" s="120">
        <v>8239225.657</v>
      </c>
      <c r="D6" s="166">
        <f t="shared" si="0"/>
        <v>1.7895737688552324</v>
      </c>
      <c r="E6" s="120">
        <v>2671038.111</v>
      </c>
      <c r="F6" s="166">
        <f t="shared" si="1"/>
        <v>0.5910094657653097</v>
      </c>
      <c r="G6" s="120">
        <v>7011086.752</v>
      </c>
      <c r="H6" s="166">
        <f t="shared" si="2"/>
        <v>1.3279298871965493</v>
      </c>
      <c r="I6" s="120">
        <v>7584690.598</v>
      </c>
      <c r="J6" s="110">
        <f t="shared" si="3"/>
        <v>1.5483486927796215</v>
      </c>
    </row>
    <row r="7" spans="1:10" ht="14.25">
      <c r="A7" s="117">
        <v>11</v>
      </c>
      <c r="B7" s="122" t="s">
        <v>98</v>
      </c>
      <c r="C7" s="123">
        <v>10161574.844</v>
      </c>
      <c r="D7" s="166">
        <f t="shared" si="0"/>
        <v>2.20711126847604</v>
      </c>
      <c r="E7" s="123">
        <v>9254348.567</v>
      </c>
      <c r="F7" s="166">
        <f t="shared" si="1"/>
        <v>2.0476711208515694</v>
      </c>
      <c r="G7" s="123">
        <v>7984753.891</v>
      </c>
      <c r="H7" s="166">
        <f t="shared" si="2"/>
        <v>1.5123466174117934</v>
      </c>
      <c r="I7" s="123">
        <v>5523064.368</v>
      </c>
      <c r="J7" s="110">
        <f t="shared" si="3"/>
        <v>1.1274856085211278</v>
      </c>
    </row>
    <row r="8" spans="1:10" ht="14.25">
      <c r="A8" s="116">
        <v>110100</v>
      </c>
      <c r="B8" s="126" t="s">
        <v>93</v>
      </c>
      <c r="C8" s="120">
        <v>2245684.676</v>
      </c>
      <c r="D8" s="166">
        <f t="shared" si="0"/>
        <v>0.48776651551901556</v>
      </c>
      <c r="E8" s="120">
        <v>3210315.2</v>
      </c>
      <c r="F8" s="166">
        <f t="shared" si="1"/>
        <v>0.7103330586997578</v>
      </c>
      <c r="G8" s="120">
        <v>2288558.024</v>
      </c>
      <c r="H8" s="166">
        <f t="shared" si="2"/>
        <v>0.4334627007412442</v>
      </c>
      <c r="I8" s="120">
        <v>2055636.81</v>
      </c>
      <c r="J8" s="110">
        <f t="shared" si="3"/>
        <v>0.4196403961992137</v>
      </c>
    </row>
    <row r="9" spans="1:10" ht="14.25">
      <c r="A9" s="116">
        <v>110313</v>
      </c>
      <c r="B9" s="126" t="s">
        <v>94</v>
      </c>
      <c r="C9" s="120">
        <v>7304593.834</v>
      </c>
      <c r="D9" s="166">
        <f t="shared" si="0"/>
        <v>1.5865701537573595</v>
      </c>
      <c r="E9" s="120">
        <v>5716595.398</v>
      </c>
      <c r="F9" s="166">
        <f t="shared" si="1"/>
        <v>1.264887228023684</v>
      </c>
      <c r="G9" s="120">
        <v>5133295.293</v>
      </c>
      <c r="H9" s="166">
        <f t="shared" si="2"/>
        <v>0.9722681348131272</v>
      </c>
      <c r="I9" s="120">
        <v>3037473.269</v>
      </c>
      <c r="J9" s="110">
        <f t="shared" si="3"/>
        <v>0.6200737794959416</v>
      </c>
    </row>
    <row r="10" spans="1:10" ht="26.25">
      <c r="A10" s="117">
        <v>15</v>
      </c>
      <c r="B10" s="122" t="s">
        <v>92</v>
      </c>
      <c r="C10" s="123">
        <v>11717360.624</v>
      </c>
      <c r="D10" s="166">
        <f t="shared" si="0"/>
        <v>2.545030575186682</v>
      </c>
      <c r="E10" s="123">
        <v>20299191.292</v>
      </c>
      <c r="F10" s="166">
        <f t="shared" si="1"/>
        <v>4.49151741846964</v>
      </c>
      <c r="G10" s="123">
        <v>19728819.221</v>
      </c>
      <c r="H10" s="166">
        <f t="shared" si="2"/>
        <v>3.7367229374519146</v>
      </c>
      <c r="I10" s="123">
        <v>16614435.617</v>
      </c>
      <c r="J10" s="110">
        <f t="shared" si="3"/>
        <v>3.3916926915432146</v>
      </c>
    </row>
    <row r="11" spans="1:10" ht="14.25">
      <c r="A11" s="116">
        <v>150710</v>
      </c>
      <c r="B11" s="126" t="s">
        <v>89</v>
      </c>
      <c r="C11" s="120">
        <v>9376244.698</v>
      </c>
      <c r="D11" s="166">
        <f t="shared" si="0"/>
        <v>2.036536230519794</v>
      </c>
      <c r="E11" s="120">
        <v>16308144.232</v>
      </c>
      <c r="F11" s="166">
        <f t="shared" si="1"/>
        <v>3.6084350764166</v>
      </c>
      <c r="G11" s="120">
        <v>16863689.995</v>
      </c>
      <c r="H11" s="166">
        <f t="shared" si="2"/>
        <v>3.1940551793043803</v>
      </c>
      <c r="I11" s="168">
        <v>13871294.869</v>
      </c>
      <c r="J11" s="110">
        <f t="shared" si="3"/>
        <v>2.8317043391645047</v>
      </c>
    </row>
    <row r="12" spans="1:10" ht="14.25">
      <c r="A12" s="116">
        <v>151190</v>
      </c>
      <c r="B12" s="126" t="s">
        <v>88</v>
      </c>
      <c r="C12" s="120">
        <v>1471683.973</v>
      </c>
      <c r="D12" s="166">
        <f t="shared" si="0"/>
        <v>0.31965225177294254</v>
      </c>
      <c r="E12" s="120">
        <v>1970056.792</v>
      </c>
      <c r="F12" s="166">
        <f t="shared" si="1"/>
        <v>0.4359062520943714</v>
      </c>
      <c r="G12" s="120">
        <v>1642154.29</v>
      </c>
      <c r="H12" s="166">
        <f t="shared" si="2"/>
        <v>0.3110310624036947</v>
      </c>
      <c r="I12" s="120">
        <v>1841359.344</v>
      </c>
      <c r="J12" s="110">
        <f t="shared" si="3"/>
        <v>0.3758975130734715</v>
      </c>
    </row>
    <row r="13" spans="1:10" ht="14.25">
      <c r="A13" s="116">
        <v>151620</v>
      </c>
      <c r="B13" s="126" t="s">
        <v>90</v>
      </c>
      <c r="C13" s="120">
        <v>623013.461</v>
      </c>
      <c r="D13" s="166">
        <f t="shared" si="0"/>
        <v>0.1353195790313226</v>
      </c>
      <c r="E13" s="120">
        <v>412693.572</v>
      </c>
      <c r="F13" s="166">
        <f t="shared" si="1"/>
        <v>0.0913149859255218</v>
      </c>
      <c r="G13" s="120">
        <v>391521.123</v>
      </c>
      <c r="H13" s="166">
        <f t="shared" si="2"/>
        <v>0.07415577913825482</v>
      </c>
      <c r="I13" s="120">
        <v>489514.519</v>
      </c>
      <c r="J13" s="110">
        <f t="shared" si="3"/>
        <v>0.09993013634467245</v>
      </c>
    </row>
    <row r="14" spans="1:10" ht="14.25">
      <c r="A14" s="116">
        <v>151790</v>
      </c>
      <c r="B14" s="126" t="s">
        <v>91</v>
      </c>
      <c r="C14" s="120">
        <v>53825.718</v>
      </c>
      <c r="D14" s="166">
        <f t="shared" si="0"/>
        <v>0.011691037123223063</v>
      </c>
      <c r="E14" s="120">
        <v>391739.91</v>
      </c>
      <c r="F14" s="166">
        <f t="shared" si="1"/>
        <v>0.08667865650234836</v>
      </c>
      <c r="G14" s="120">
        <v>377537.174</v>
      </c>
      <c r="H14" s="166">
        <f t="shared" si="2"/>
        <v>0.07150715924878688</v>
      </c>
      <c r="I14" s="120">
        <v>150738.844</v>
      </c>
      <c r="J14" s="110">
        <f t="shared" si="3"/>
        <v>0.030772025442943628</v>
      </c>
    </row>
    <row r="15" spans="1:10" ht="26.25">
      <c r="A15" s="117">
        <v>27</v>
      </c>
      <c r="B15" s="122" t="s">
        <v>87</v>
      </c>
      <c r="C15" s="123">
        <v>48098421.7</v>
      </c>
      <c r="D15" s="166">
        <f t="shared" si="0"/>
        <v>10.447058665583201</v>
      </c>
      <c r="E15" s="123">
        <v>46939898.951</v>
      </c>
      <c r="F15" s="166">
        <f t="shared" si="1"/>
        <v>10.386195722127653</v>
      </c>
      <c r="G15" s="123">
        <v>54997488.467</v>
      </c>
      <c r="H15" s="166">
        <f t="shared" si="2"/>
        <v>10.416760088618688</v>
      </c>
      <c r="I15" s="123">
        <v>51774189.279</v>
      </c>
      <c r="J15" s="110">
        <f t="shared" si="3"/>
        <v>10.56925094756045</v>
      </c>
    </row>
    <row r="16" spans="1:10" ht="14.25">
      <c r="A16" s="116">
        <v>271012</v>
      </c>
      <c r="B16" s="126" t="s">
        <v>86</v>
      </c>
      <c r="C16" s="120">
        <v>8135937.002</v>
      </c>
      <c r="D16" s="166">
        <f t="shared" si="0"/>
        <v>1.7671392980319585</v>
      </c>
      <c r="E16" s="120">
        <v>10196099.93</v>
      </c>
      <c r="F16" s="166">
        <f t="shared" si="1"/>
        <v>2.256048518253063</v>
      </c>
      <c r="G16" s="120">
        <v>7528004.629</v>
      </c>
      <c r="H16" s="166">
        <f t="shared" si="2"/>
        <v>1.425836349115406</v>
      </c>
      <c r="I16" s="120">
        <v>7855693.181</v>
      </c>
      <c r="J16" s="110">
        <f t="shared" si="3"/>
        <v>1.6036715157354577</v>
      </c>
    </row>
    <row r="17" spans="1:10" ht="14.25">
      <c r="A17" s="116">
        <v>271019</v>
      </c>
      <c r="B17" s="126" t="s">
        <v>85</v>
      </c>
      <c r="C17" s="120">
        <v>23722122.094</v>
      </c>
      <c r="D17" s="166">
        <f t="shared" si="0"/>
        <v>5.152485100943456</v>
      </c>
      <c r="E17" s="120">
        <v>21605996.989</v>
      </c>
      <c r="F17" s="166">
        <f t="shared" si="1"/>
        <v>4.780668866239092</v>
      </c>
      <c r="G17" s="120">
        <v>28707493.72</v>
      </c>
      <c r="H17" s="166">
        <f t="shared" si="2"/>
        <v>5.437322378933708</v>
      </c>
      <c r="I17" s="120">
        <v>28614454.741</v>
      </c>
      <c r="J17" s="110">
        <f t="shared" si="3"/>
        <v>5.8413923442719975</v>
      </c>
    </row>
    <row r="18" spans="1:10" ht="14.25">
      <c r="A18" s="116">
        <v>271113</v>
      </c>
      <c r="B18" s="126" t="s">
        <v>83</v>
      </c>
      <c r="C18" s="120">
        <v>3253106.176</v>
      </c>
      <c r="D18" s="166">
        <f t="shared" si="0"/>
        <v>0.7065801717573413</v>
      </c>
      <c r="E18" s="120">
        <v>2531609.37</v>
      </c>
      <c r="F18" s="166">
        <f t="shared" si="1"/>
        <v>0.560158649600845</v>
      </c>
      <c r="G18" s="120">
        <v>3162312.709</v>
      </c>
      <c r="H18" s="166">
        <f t="shared" si="2"/>
        <v>0.5989555838464946</v>
      </c>
      <c r="I18" s="120">
        <v>2988512.522</v>
      </c>
      <c r="J18" s="110">
        <f t="shared" si="3"/>
        <v>0.6100788683475615</v>
      </c>
    </row>
    <row r="19" spans="1:10" ht="14.25">
      <c r="A19" s="116">
        <v>271119</v>
      </c>
      <c r="B19" s="126" t="s">
        <v>82</v>
      </c>
      <c r="C19" s="120">
        <v>2253403.632</v>
      </c>
      <c r="D19" s="166">
        <f t="shared" si="0"/>
        <v>0.4894430858371027</v>
      </c>
      <c r="E19" s="120">
        <v>1702546.418</v>
      </c>
      <c r="F19" s="166">
        <f t="shared" si="1"/>
        <v>0.3767153470401462</v>
      </c>
      <c r="G19" s="120">
        <v>1800181.918</v>
      </c>
      <c r="H19" s="166">
        <f t="shared" si="2"/>
        <v>0.34096217260770356</v>
      </c>
      <c r="I19" s="120">
        <v>1600087.575</v>
      </c>
      <c r="J19" s="110">
        <f t="shared" si="3"/>
        <v>0.32664397750614277</v>
      </c>
    </row>
    <row r="20" spans="1:10" ht="14.25">
      <c r="A20" s="116">
        <v>271210</v>
      </c>
      <c r="B20" s="126" t="s">
        <v>81</v>
      </c>
      <c r="C20" s="120">
        <v>263000.074</v>
      </c>
      <c r="D20" s="166">
        <f t="shared" si="0"/>
        <v>0.05712406156002253</v>
      </c>
      <c r="E20" s="120">
        <v>324587.722</v>
      </c>
      <c r="F20" s="166">
        <f t="shared" si="1"/>
        <v>0.0718201718587155</v>
      </c>
      <c r="G20" s="120">
        <v>247094.782</v>
      </c>
      <c r="H20" s="166">
        <f t="shared" si="2"/>
        <v>0.04680081100045072</v>
      </c>
      <c r="I20" s="120">
        <v>165780.644</v>
      </c>
      <c r="J20" s="110">
        <f t="shared" si="3"/>
        <v>0.0338426782357146</v>
      </c>
    </row>
    <row r="21" spans="1:10" ht="14.25">
      <c r="A21" s="116">
        <v>271600</v>
      </c>
      <c r="B21" s="126" t="s">
        <v>84</v>
      </c>
      <c r="C21" s="120">
        <v>9296022.259</v>
      </c>
      <c r="D21" s="166">
        <f t="shared" si="0"/>
        <v>2.0191117808828283</v>
      </c>
      <c r="E21" s="120">
        <v>9933106.665</v>
      </c>
      <c r="F21" s="166">
        <f t="shared" si="1"/>
        <v>2.1978570950729073</v>
      </c>
      <c r="G21" s="120">
        <v>11729811.225</v>
      </c>
      <c r="H21" s="166">
        <f t="shared" si="2"/>
        <v>2.2216765314461004</v>
      </c>
      <c r="I21" s="120">
        <v>8914073.631</v>
      </c>
      <c r="J21" s="110">
        <f t="shared" si="3"/>
        <v>1.819730689810815</v>
      </c>
    </row>
    <row r="22" spans="1:10" ht="14.25">
      <c r="A22" s="117">
        <v>30</v>
      </c>
      <c r="B22" s="122" t="s">
        <v>80</v>
      </c>
      <c r="C22" s="123">
        <v>22089357.961</v>
      </c>
      <c r="D22" s="166">
        <f t="shared" si="0"/>
        <v>4.797845965570099</v>
      </c>
      <c r="E22" s="123">
        <v>19237653.528</v>
      </c>
      <c r="F22" s="166">
        <f t="shared" si="1"/>
        <v>4.256635383575553</v>
      </c>
      <c r="G22" s="123">
        <v>36353108.052</v>
      </c>
      <c r="H22" s="166">
        <f t="shared" si="2"/>
        <v>6.885434509987408</v>
      </c>
      <c r="I22" s="123">
        <v>25344263.589</v>
      </c>
      <c r="J22" s="110">
        <f t="shared" si="3"/>
        <v>5.173811230722837</v>
      </c>
    </row>
    <row r="23" spans="1:10" ht="14.25">
      <c r="A23" s="116">
        <v>300220</v>
      </c>
      <c r="B23" s="126" t="s">
        <v>79</v>
      </c>
      <c r="C23" s="120">
        <v>1814691.414</v>
      </c>
      <c r="D23" s="166">
        <f t="shared" si="0"/>
        <v>0.394154048967227</v>
      </c>
      <c r="E23" s="120">
        <v>2136115.3</v>
      </c>
      <c r="F23" s="166">
        <f t="shared" si="1"/>
        <v>0.47264932576849483</v>
      </c>
      <c r="G23" s="120">
        <v>18559807.782</v>
      </c>
      <c r="H23" s="166">
        <f t="shared" si="2"/>
        <v>3.515307159380147</v>
      </c>
      <c r="I23" s="120">
        <v>6490201.807</v>
      </c>
      <c r="J23" s="110">
        <f t="shared" si="3"/>
        <v>1.3249183145841472</v>
      </c>
    </row>
    <row r="24" spans="1:10" ht="14.25">
      <c r="A24" s="116">
        <v>300230</v>
      </c>
      <c r="B24" s="126" t="s">
        <v>78</v>
      </c>
      <c r="C24" s="120">
        <v>61750.952</v>
      </c>
      <c r="D24" s="166">
        <f t="shared" si="0"/>
        <v>0.013412411372317697</v>
      </c>
      <c r="E24" s="120">
        <v>1152712.817</v>
      </c>
      <c r="F24" s="166">
        <f t="shared" si="1"/>
        <v>0.25505595871147607</v>
      </c>
      <c r="G24" s="120">
        <v>409807.103</v>
      </c>
      <c r="H24" s="166">
        <f t="shared" si="2"/>
        <v>0.07761922214183076</v>
      </c>
      <c r="I24" s="120">
        <v>1666161.912</v>
      </c>
      <c r="J24" s="110">
        <f t="shared" si="3"/>
        <v>0.340132479376899</v>
      </c>
    </row>
    <row r="25" spans="1:10" ht="14.25">
      <c r="A25" s="116">
        <v>300420</v>
      </c>
      <c r="B25" s="126" t="s">
        <v>76</v>
      </c>
      <c r="C25" s="120">
        <v>57402.376</v>
      </c>
      <c r="D25" s="166">
        <f t="shared" si="0"/>
        <v>0.012467893299207054</v>
      </c>
      <c r="E25" s="120">
        <v>446530.974</v>
      </c>
      <c r="F25" s="166">
        <f t="shared" si="1"/>
        <v>0.09880204677895867</v>
      </c>
      <c r="G25" s="120">
        <v>1387312.707</v>
      </c>
      <c r="H25" s="166">
        <f t="shared" si="2"/>
        <v>0.26276297408348614</v>
      </c>
      <c r="I25" s="120">
        <v>1332066.324</v>
      </c>
      <c r="J25" s="110">
        <f t="shared" si="3"/>
        <v>0.2719297675774692</v>
      </c>
    </row>
    <row r="26" spans="1:10" ht="14.25">
      <c r="A26" s="116">
        <v>300490</v>
      </c>
      <c r="B26" s="126" t="s">
        <v>77</v>
      </c>
      <c r="C26" s="120">
        <v>17364351.308</v>
      </c>
      <c r="D26" s="166">
        <f t="shared" si="0"/>
        <v>3.7715665170042865</v>
      </c>
      <c r="E26" s="120">
        <v>12885320.64</v>
      </c>
      <c r="F26" s="166">
        <f t="shared" si="1"/>
        <v>2.851081171885652</v>
      </c>
      <c r="G26" s="120">
        <v>10997018.361</v>
      </c>
      <c r="H26" s="166">
        <f t="shared" si="2"/>
        <v>2.0828824215383364</v>
      </c>
      <c r="I26" s="120">
        <v>13297791.68</v>
      </c>
      <c r="J26" s="110">
        <f t="shared" si="3"/>
        <v>2.714628645499789</v>
      </c>
    </row>
    <row r="27" spans="1:10" ht="14.25">
      <c r="A27" s="117">
        <v>31</v>
      </c>
      <c r="B27" s="122" t="s">
        <v>75</v>
      </c>
      <c r="C27" s="123">
        <v>33614180.663</v>
      </c>
      <c r="D27" s="166">
        <f t="shared" si="0"/>
        <v>7.301056977964694</v>
      </c>
      <c r="E27" s="123">
        <v>56904507.328</v>
      </c>
      <c r="F27" s="166">
        <f t="shared" si="1"/>
        <v>12.591023069666498</v>
      </c>
      <c r="G27" s="123">
        <v>24831425.26</v>
      </c>
      <c r="H27" s="166">
        <f t="shared" si="2"/>
        <v>4.703178395993316</v>
      </c>
      <c r="I27" s="123">
        <v>16221713.518</v>
      </c>
      <c r="J27" s="110">
        <f t="shared" si="3"/>
        <v>3.311521886847152</v>
      </c>
    </row>
    <row r="28" spans="1:10" ht="14.25">
      <c r="A28" s="117">
        <v>38</v>
      </c>
      <c r="B28" s="122" t="s">
        <v>74</v>
      </c>
      <c r="C28" s="123">
        <v>21241462.975</v>
      </c>
      <c r="D28" s="166">
        <f t="shared" si="0"/>
        <v>4.613681738389317</v>
      </c>
      <c r="E28" s="123">
        <v>12405886.446</v>
      </c>
      <c r="F28" s="166">
        <f t="shared" si="1"/>
        <v>2.744998766809268</v>
      </c>
      <c r="G28" s="123">
        <v>15886773.201</v>
      </c>
      <c r="H28" s="166">
        <f t="shared" si="2"/>
        <v>3.0090229505009396</v>
      </c>
      <c r="I28" s="123">
        <v>18573392.403</v>
      </c>
      <c r="J28" s="110">
        <f t="shared" si="3"/>
        <v>3.7915967007607665</v>
      </c>
    </row>
    <row r="29" spans="1:10" ht="14.25">
      <c r="A29" s="117">
        <v>39</v>
      </c>
      <c r="B29" s="122" t="s">
        <v>73</v>
      </c>
      <c r="C29" s="123">
        <v>15834146.377</v>
      </c>
      <c r="D29" s="166">
        <f t="shared" si="0"/>
        <v>3.4392034140270074</v>
      </c>
      <c r="E29" s="123">
        <v>16775418.319</v>
      </c>
      <c r="F29" s="166">
        <f t="shared" si="1"/>
        <v>3.7118268653193986</v>
      </c>
      <c r="G29" s="123">
        <v>21281654.963</v>
      </c>
      <c r="H29" s="166">
        <f t="shared" si="2"/>
        <v>4.030836683957847</v>
      </c>
      <c r="I29" s="123">
        <v>22895721.8</v>
      </c>
      <c r="J29" s="110">
        <f t="shared" si="3"/>
        <v>4.673962696464351</v>
      </c>
    </row>
    <row r="30" spans="1:10" ht="14.25">
      <c r="A30" s="117">
        <v>40</v>
      </c>
      <c r="B30" s="122" t="s">
        <v>72</v>
      </c>
      <c r="C30" s="123">
        <v>7987645.473</v>
      </c>
      <c r="D30" s="166">
        <f t="shared" si="0"/>
        <v>1.734930126746988</v>
      </c>
      <c r="E30" s="123">
        <v>7004321.06</v>
      </c>
      <c r="F30" s="166">
        <f t="shared" si="1"/>
        <v>1.5498169160040514</v>
      </c>
      <c r="G30" s="123">
        <v>8527730.697</v>
      </c>
      <c r="H30" s="166">
        <f t="shared" si="2"/>
        <v>1.6151887521972799</v>
      </c>
      <c r="I30" s="123">
        <v>11060718.623</v>
      </c>
      <c r="J30" s="110">
        <f t="shared" si="3"/>
        <v>2.2579496157221186</v>
      </c>
    </row>
    <row r="31" spans="1:10" ht="14.25">
      <c r="A31" s="117">
        <v>48</v>
      </c>
      <c r="B31" s="122" t="s">
        <v>71</v>
      </c>
      <c r="C31" s="123">
        <v>4791133.774</v>
      </c>
      <c r="D31" s="166">
        <f t="shared" si="0"/>
        <v>1.0406423712575803</v>
      </c>
      <c r="E31" s="123">
        <v>7252906.204</v>
      </c>
      <c r="F31" s="166">
        <f t="shared" si="1"/>
        <v>1.6048203143260726</v>
      </c>
      <c r="G31" s="123">
        <v>9492185.814</v>
      </c>
      <c r="H31" s="166">
        <f t="shared" si="2"/>
        <v>1.7978606859539976</v>
      </c>
      <c r="I31" s="123">
        <v>9319271.638</v>
      </c>
      <c r="J31" s="110">
        <f t="shared" si="3"/>
        <v>1.902448342739307</v>
      </c>
    </row>
    <row r="32" spans="1:10" ht="14.25">
      <c r="A32" s="117">
        <v>72</v>
      </c>
      <c r="B32" s="122" t="s">
        <v>70</v>
      </c>
      <c r="C32" s="123">
        <v>10945583.056</v>
      </c>
      <c r="D32" s="166">
        <f t="shared" si="0"/>
        <v>2.3773991801283048</v>
      </c>
      <c r="E32" s="123">
        <v>14167101.947</v>
      </c>
      <c r="F32" s="166">
        <f t="shared" si="1"/>
        <v>3.1346955772205183</v>
      </c>
      <c r="G32" s="123">
        <v>13409101.982</v>
      </c>
      <c r="H32" s="166">
        <f t="shared" si="2"/>
        <v>2.5397413999027756</v>
      </c>
      <c r="I32" s="123">
        <v>18495756.789</v>
      </c>
      <c r="J32" s="110">
        <f t="shared" si="3"/>
        <v>3.7757480646302772</v>
      </c>
    </row>
    <row r="33" spans="1:10" ht="14.25">
      <c r="A33" s="117">
        <v>73</v>
      </c>
      <c r="B33" s="122" t="s">
        <v>69</v>
      </c>
      <c r="C33" s="123">
        <v>13385699.083</v>
      </c>
      <c r="D33" s="166">
        <f t="shared" si="0"/>
        <v>2.9073965144254257</v>
      </c>
      <c r="E33" s="123">
        <v>12391559.856</v>
      </c>
      <c r="F33" s="166">
        <f t="shared" si="1"/>
        <v>2.741828781975555</v>
      </c>
      <c r="G33" s="123">
        <v>22167888.056</v>
      </c>
      <c r="H33" s="166">
        <f t="shared" si="2"/>
        <v>4.198693031032946</v>
      </c>
      <c r="I33" s="123">
        <v>17456468.992</v>
      </c>
      <c r="J33" s="110">
        <f t="shared" si="3"/>
        <v>3.5635864897954264</v>
      </c>
    </row>
    <row r="34" spans="1:10" ht="14.25">
      <c r="A34" s="117">
        <v>76</v>
      </c>
      <c r="B34" s="122" t="s">
        <v>68</v>
      </c>
      <c r="C34" s="123">
        <v>1115095.482</v>
      </c>
      <c r="D34" s="166">
        <f t="shared" si="0"/>
        <v>0.24220062751416183</v>
      </c>
      <c r="E34" s="123">
        <v>2073060.27</v>
      </c>
      <c r="F34" s="166">
        <f t="shared" si="1"/>
        <v>0.4586974021921728</v>
      </c>
      <c r="G34" s="123">
        <v>7313662.15</v>
      </c>
      <c r="H34" s="166">
        <f t="shared" si="2"/>
        <v>1.3852389647115255</v>
      </c>
      <c r="I34" s="123">
        <v>2725524.564</v>
      </c>
      <c r="J34" s="110">
        <f t="shared" si="3"/>
        <v>0.5563921614575724</v>
      </c>
    </row>
    <row r="35" spans="1:10" ht="14.25">
      <c r="A35" s="117">
        <v>84</v>
      </c>
      <c r="B35" s="122" t="s">
        <v>124</v>
      </c>
      <c r="C35" s="123">
        <v>68026145.616</v>
      </c>
      <c r="D35" s="166">
        <f t="shared" si="0"/>
        <v>14.7753940550581</v>
      </c>
      <c r="E35" s="123">
        <v>55823626.023</v>
      </c>
      <c r="F35" s="166">
        <f t="shared" si="1"/>
        <v>12.35186097010941</v>
      </c>
      <c r="G35" s="123">
        <v>68982592.887</v>
      </c>
      <c r="H35" s="166">
        <f t="shared" si="2"/>
        <v>13.065598819587873</v>
      </c>
      <c r="I35" s="123">
        <v>79603359.796</v>
      </c>
      <c r="J35" s="110">
        <f t="shared" si="3"/>
        <v>16.250334339742633</v>
      </c>
    </row>
    <row r="36" spans="1:10" ht="14.25">
      <c r="A36" s="117">
        <v>85</v>
      </c>
      <c r="B36" s="122" t="s">
        <v>125</v>
      </c>
      <c r="C36" s="123">
        <v>36557208.309</v>
      </c>
      <c r="D36" s="166">
        <f t="shared" si="0"/>
        <v>7.940287567774155</v>
      </c>
      <c r="E36" s="123">
        <v>17631401.863</v>
      </c>
      <c r="F36" s="166">
        <f t="shared" si="1"/>
        <v>3.9012267750248943</v>
      </c>
      <c r="G36" s="123">
        <v>40108642.871</v>
      </c>
      <c r="H36" s="166">
        <f t="shared" si="2"/>
        <v>7.596748904597452</v>
      </c>
      <c r="I36" s="123">
        <v>26701718.716</v>
      </c>
      <c r="J36" s="110">
        <f t="shared" si="3"/>
        <v>5.450923901864843</v>
      </c>
    </row>
    <row r="37" spans="1:10" ht="26.25">
      <c r="A37" s="117">
        <v>87</v>
      </c>
      <c r="B37" s="122" t="s">
        <v>67</v>
      </c>
      <c r="C37" s="123">
        <v>28369506.746</v>
      </c>
      <c r="D37" s="166">
        <f t="shared" si="0"/>
        <v>6.1619049194107</v>
      </c>
      <c r="E37" s="123">
        <v>32751496.759</v>
      </c>
      <c r="F37" s="166">
        <f t="shared" si="1"/>
        <v>7.24678712850865</v>
      </c>
      <c r="G37" s="123">
        <v>41157835.069</v>
      </c>
      <c r="H37" s="166">
        <f t="shared" si="2"/>
        <v>7.795470404761487</v>
      </c>
      <c r="I37" s="123">
        <v>35889790.557</v>
      </c>
      <c r="J37" s="110">
        <f t="shared" si="3"/>
        <v>7.326588945858719</v>
      </c>
    </row>
    <row r="38" spans="1:10" ht="33.75" customHeight="1">
      <c r="A38" s="117">
        <v>90</v>
      </c>
      <c r="B38" s="122" t="s">
        <v>66</v>
      </c>
      <c r="C38" s="123">
        <v>5659720.195</v>
      </c>
      <c r="D38" s="166">
        <v>1.229300813168907</v>
      </c>
      <c r="E38" s="123">
        <v>5160451.853</v>
      </c>
      <c r="F38" s="166">
        <v>1.1418316646958289</v>
      </c>
      <c r="G38" s="123">
        <v>6824299.487</v>
      </c>
      <c r="H38" s="166">
        <v>1.2925515784528374</v>
      </c>
      <c r="I38" s="123">
        <v>7551601.982</v>
      </c>
      <c r="J38" s="110">
        <f t="shared" si="3"/>
        <v>1.5415939392840738</v>
      </c>
    </row>
    <row r="39" spans="1:10" ht="14.25">
      <c r="A39" s="117"/>
      <c r="B39" s="122" t="s">
        <v>99</v>
      </c>
      <c r="C39" s="123">
        <v>379815737.784</v>
      </c>
      <c r="D39" s="166">
        <v>82.49662160413912</v>
      </c>
      <c r="E39" s="123">
        <v>377193944.899</v>
      </c>
      <c r="F39" s="166">
        <v>83.4601314547352</v>
      </c>
      <c r="G39" s="123">
        <v>442123945.21699995</v>
      </c>
      <c r="H39" s="166">
        <v>83.74017059929028</v>
      </c>
      <c r="I39" s="123">
        <v>391488972.56100005</v>
      </c>
      <c r="J39" s="110">
        <f t="shared" si="3"/>
        <v>79.91907264645702</v>
      </c>
    </row>
    <row r="40" spans="1:10" ht="14.25">
      <c r="A40" s="116"/>
      <c r="B40" s="126" t="s">
        <v>64</v>
      </c>
      <c r="C40" s="120">
        <v>80585828.24200004</v>
      </c>
      <c r="D40" s="166">
        <v>17.503378395860878</v>
      </c>
      <c r="E40" s="120">
        <v>74751119.55800003</v>
      </c>
      <c r="F40" s="166">
        <v>16.539868545264792</v>
      </c>
      <c r="G40" s="120">
        <v>85847208.95300007</v>
      </c>
      <c r="H40" s="166">
        <v>16.259829400709712</v>
      </c>
      <c r="I40" s="120">
        <v>98367778.27099997</v>
      </c>
      <c r="J40" s="110">
        <f t="shared" si="3"/>
        <v>20.08092735354298</v>
      </c>
    </row>
    <row r="41" spans="1:10" ht="14.25">
      <c r="A41" s="118"/>
      <c r="B41" s="128" t="s">
        <v>121</v>
      </c>
      <c r="C41" s="124">
        <v>460401566.026</v>
      </c>
      <c r="D41" s="167">
        <f t="shared" si="0"/>
        <v>100</v>
      </c>
      <c r="E41" s="124">
        <v>451945064.457</v>
      </c>
      <c r="F41" s="167">
        <f t="shared" si="1"/>
        <v>100</v>
      </c>
      <c r="G41" s="124">
        <v>527971154.17</v>
      </c>
      <c r="H41" s="167">
        <f t="shared" si="2"/>
        <v>100</v>
      </c>
      <c r="I41" s="124">
        <v>489856750.832</v>
      </c>
      <c r="J41" s="111">
        <f t="shared" si="3"/>
        <v>100</v>
      </c>
    </row>
  </sheetData>
  <sheetProtection/>
  <mergeCells count="6">
    <mergeCell ref="I2:J2"/>
    <mergeCell ref="A2:A3"/>
    <mergeCell ref="B2:B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landscape" scale="73" r:id="rId1"/>
  <headerFooter>
    <oddFooter>&amp;C9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1">
      <selection activeCell="A3" sqref="A3:E13"/>
    </sheetView>
  </sheetViews>
  <sheetFormatPr defaultColWidth="9.140625" defaultRowHeight="15"/>
  <cols>
    <col min="1" max="1" width="51.421875" style="68" customWidth="1"/>
    <col min="2" max="2" width="15.28125" style="68" customWidth="1"/>
    <col min="3" max="3" width="13.8515625" style="68" customWidth="1"/>
    <col min="4" max="5" width="16.140625" style="68" customWidth="1"/>
    <col min="6" max="16384" width="9.140625" style="68" customWidth="1"/>
  </cols>
  <sheetData>
    <row r="1" spans="1:2" ht="12.75">
      <c r="A1" s="69" t="s">
        <v>132</v>
      </c>
      <c r="B1" s="72"/>
    </row>
    <row r="2" spans="1:2" ht="12.75">
      <c r="A2" s="69"/>
      <c r="B2" s="72"/>
    </row>
    <row r="3" spans="1:5" ht="25.5">
      <c r="A3" s="73" t="s">
        <v>101</v>
      </c>
      <c r="B3" s="74" t="s">
        <v>126</v>
      </c>
      <c r="C3" s="74" t="s">
        <v>127</v>
      </c>
      <c r="D3" s="74" t="s">
        <v>128</v>
      </c>
      <c r="E3" s="74" t="s">
        <v>129</v>
      </c>
    </row>
    <row r="4" spans="1:5" ht="12.75">
      <c r="A4" s="75" t="s">
        <v>102</v>
      </c>
      <c r="B4" s="169">
        <v>45937442.39</v>
      </c>
      <c r="C4" s="169">
        <v>66140670.05</v>
      </c>
      <c r="D4" s="169">
        <v>75508155.61</v>
      </c>
      <c r="E4" s="169">
        <v>53285091.03</v>
      </c>
    </row>
    <row r="5" spans="1:5" ht="12.75">
      <c r="A5" s="75" t="s">
        <v>103</v>
      </c>
      <c r="B5" s="169">
        <v>16026387.34</v>
      </c>
      <c r="C5" s="169">
        <v>23087634.23</v>
      </c>
      <c r="D5" s="169">
        <v>31965266.619999997</v>
      </c>
      <c r="E5" s="169">
        <v>24274819.849999998</v>
      </c>
    </row>
    <row r="6" spans="1:5" ht="12.75">
      <c r="A6" s="75" t="s">
        <v>104</v>
      </c>
      <c r="B6" s="169">
        <v>7083958.74</v>
      </c>
      <c r="C6" s="169">
        <v>11844993.360000001</v>
      </c>
      <c r="D6" s="169">
        <v>16882190.6</v>
      </c>
      <c r="E6" s="169">
        <v>11559550.95</v>
      </c>
    </row>
    <row r="7" spans="1:5" ht="12.75">
      <c r="A7" s="75" t="s">
        <v>105</v>
      </c>
      <c r="B7" s="169">
        <v>6597129.96</v>
      </c>
      <c r="C7" s="169">
        <v>10389719.17</v>
      </c>
      <c r="D7" s="169">
        <v>12211629.39</v>
      </c>
      <c r="E7" s="169">
        <v>9378207.59</v>
      </c>
    </row>
    <row r="8" spans="1:5" ht="12.75">
      <c r="A8" s="75" t="s">
        <v>106</v>
      </c>
      <c r="B8" s="169">
        <v>7659065.15</v>
      </c>
      <c r="C8" s="169">
        <v>12768307.87</v>
      </c>
      <c r="D8" s="169">
        <v>13194699.92</v>
      </c>
      <c r="E8" s="169">
        <v>10294305.540000001</v>
      </c>
    </row>
    <row r="9" spans="1:5" ht="12.75">
      <c r="A9" s="75" t="s">
        <v>107</v>
      </c>
      <c r="B9" s="169">
        <v>8481657.209999999</v>
      </c>
      <c r="C9" s="169">
        <v>12024730.81</v>
      </c>
      <c r="D9" s="169">
        <v>14260307.39</v>
      </c>
      <c r="E9" s="169">
        <v>9318268.37</v>
      </c>
    </row>
    <row r="10" spans="1:5" ht="12.75">
      <c r="A10" s="75" t="s">
        <v>108</v>
      </c>
      <c r="B10" s="169">
        <v>5970011.69</v>
      </c>
      <c r="C10" s="169">
        <v>8724716.83</v>
      </c>
      <c r="D10" s="169">
        <v>12304460.24</v>
      </c>
      <c r="E10" s="169">
        <v>7136859.97</v>
      </c>
    </row>
    <row r="11" spans="1:5" ht="12.75">
      <c r="A11" s="75" t="s">
        <v>109</v>
      </c>
      <c r="B11" s="169">
        <v>1439230.9600000002</v>
      </c>
      <c r="C11" s="169">
        <v>1748234.79</v>
      </c>
      <c r="D11" s="169">
        <v>2549743.4699999997</v>
      </c>
      <c r="E11" s="169">
        <v>2809360.8099999996</v>
      </c>
    </row>
    <row r="12" spans="1:5" s="69" customFormat="1" ht="12.75">
      <c r="A12" s="76" t="s">
        <v>110</v>
      </c>
      <c r="B12" s="170">
        <f>SUM(B4:B11)</f>
        <v>99194883.43999998</v>
      </c>
      <c r="C12" s="170">
        <f>SUM(C4:C11)</f>
        <v>146729007.11</v>
      </c>
      <c r="D12" s="170">
        <f>SUM(D4:D11)</f>
        <v>178876453.23999998</v>
      </c>
      <c r="E12" s="170">
        <f>SUM(E4:E11)</f>
        <v>128056464.11000001</v>
      </c>
    </row>
    <row r="13" ht="12.75">
      <c r="A13" s="68" t="s">
        <v>130</v>
      </c>
    </row>
    <row r="14" spans="1:5" ht="12.75">
      <c r="A14" s="71"/>
      <c r="B14" s="77"/>
      <c r="C14" s="77"/>
      <c r="D14" s="77"/>
      <c r="E14" s="77"/>
    </row>
    <row r="15" ht="12.75">
      <c r="A15" s="69" t="s">
        <v>133</v>
      </c>
    </row>
    <row r="16" spans="1:5" ht="25.5">
      <c r="A16" s="73" t="s">
        <v>101</v>
      </c>
      <c r="B16" s="74" t="s">
        <v>126</v>
      </c>
      <c r="C16" s="74" t="s">
        <v>127</v>
      </c>
      <c r="D16" s="74" t="s">
        <v>128</v>
      </c>
      <c r="E16" s="74" t="s">
        <v>129</v>
      </c>
    </row>
    <row r="17" spans="1:5" ht="12.75">
      <c r="A17" s="75" t="s">
        <v>102</v>
      </c>
      <c r="B17" s="78">
        <v>46.31029423789401</v>
      </c>
      <c r="C17" s="78">
        <v>45.07675159310223</v>
      </c>
      <c r="D17" s="78">
        <v>42.21246242438074</v>
      </c>
      <c r="E17" s="78">
        <v>41.610621845866625</v>
      </c>
    </row>
    <row r="18" spans="1:5" ht="12.75">
      <c r="A18" s="75" t="s">
        <v>103</v>
      </c>
      <c r="B18" s="78">
        <v>16.15646572103074</v>
      </c>
      <c r="C18" s="78">
        <v>15.734880706097625</v>
      </c>
      <c r="D18" s="78">
        <v>17.870024836143152</v>
      </c>
      <c r="E18" s="78">
        <v>18.956340875653126</v>
      </c>
    </row>
    <row r="19" spans="1:5" ht="12.75">
      <c r="A19" s="75" t="s">
        <v>104</v>
      </c>
      <c r="B19" s="78">
        <v>7.1414557831350995</v>
      </c>
      <c r="C19" s="78">
        <v>8.072700547288534</v>
      </c>
      <c r="D19" s="78">
        <v>9.437905489633689</v>
      </c>
      <c r="E19" s="78">
        <v>9.026917173092015</v>
      </c>
    </row>
    <row r="20" spans="1:5" ht="12.75">
      <c r="A20" s="75" t="s">
        <v>105</v>
      </c>
      <c r="B20" s="78">
        <v>6.650675651018235</v>
      </c>
      <c r="C20" s="78">
        <v>7.08088971270079</v>
      </c>
      <c r="D20" s="78">
        <v>6.826851253370703</v>
      </c>
      <c r="E20" s="78">
        <v>7.323494097060308</v>
      </c>
    </row>
    <row r="21" spans="1:5" ht="12.75">
      <c r="A21" s="75" t="s">
        <v>106</v>
      </c>
      <c r="B21" s="78">
        <v>7.721230051782599</v>
      </c>
      <c r="C21" s="78">
        <v>8.70196569954831</v>
      </c>
      <c r="D21" s="78">
        <v>7.3764319903506586</v>
      </c>
      <c r="E21" s="78">
        <v>8.038880045256626</v>
      </c>
    </row>
    <row r="22" spans="1:5" ht="12.75">
      <c r="A22" s="75" t="s">
        <v>107</v>
      </c>
      <c r="B22" s="78">
        <v>8.550498690923206</v>
      </c>
      <c r="C22" s="78">
        <v>8.195196741831207</v>
      </c>
      <c r="D22" s="78">
        <v>7.972154597042924</v>
      </c>
      <c r="E22" s="78">
        <v>7.2766872291551365</v>
      </c>
    </row>
    <row r="23" spans="1:5" ht="12.75">
      <c r="A23" s="75" t="s">
        <v>108</v>
      </c>
      <c r="B23" s="78">
        <v>6.018467367433403</v>
      </c>
      <c r="C23" s="78">
        <v>5.946143166810393</v>
      </c>
      <c r="D23" s="78">
        <v>6.8787478827585</v>
      </c>
      <c r="E23" s="78">
        <v>5.573213363028255</v>
      </c>
    </row>
    <row r="24" spans="1:5" ht="12.75">
      <c r="A24" s="75" t="s">
        <v>109</v>
      </c>
      <c r="B24" s="78">
        <v>1.4509124967827072</v>
      </c>
      <c r="C24" s="78">
        <v>1.1914718326209222</v>
      </c>
      <c r="D24" s="78">
        <v>1.4254215263196142</v>
      </c>
      <c r="E24" s="78">
        <v>2.1938453708879315</v>
      </c>
    </row>
    <row r="25" spans="1:5" ht="12.75">
      <c r="A25" s="76" t="s">
        <v>110</v>
      </c>
      <c r="B25" s="81">
        <v>100</v>
      </c>
      <c r="C25" s="81">
        <v>100</v>
      </c>
      <c r="D25" s="81">
        <v>100</v>
      </c>
      <c r="E25" s="81">
        <v>100</v>
      </c>
    </row>
    <row r="26" ht="12.75">
      <c r="A26" s="68" t="s">
        <v>130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&amp;C&amp;10 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view="pageLayout" workbookViewId="0" topLeftCell="A1">
      <selection activeCell="L20" sqref="L20"/>
    </sheetView>
  </sheetViews>
  <sheetFormatPr defaultColWidth="8.8515625" defaultRowHeight="15"/>
  <cols>
    <col min="1" max="1" width="12.57421875" style="85" customWidth="1"/>
    <col min="2" max="13" width="9.140625" style="85" customWidth="1"/>
    <col min="14" max="239" width="8.8515625" style="84" customWidth="1"/>
    <col min="240" max="240" width="68.57421875" style="84" customWidth="1"/>
    <col min="241" max="16384" width="13.8515625" style="84" customWidth="1"/>
  </cols>
  <sheetData>
    <row r="1" spans="1:13" ht="19.5">
      <c r="A1" s="86" t="s">
        <v>182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87" customFormat="1" ht="12.75">
      <c r="A3" s="100" t="s">
        <v>49</v>
      </c>
      <c r="B3" s="101">
        <v>2009</v>
      </c>
      <c r="C3" s="101">
        <v>2010</v>
      </c>
      <c r="D3" s="101">
        <v>2011</v>
      </c>
      <c r="E3" s="101">
        <v>2012</v>
      </c>
      <c r="F3" s="101">
        <v>2013</v>
      </c>
      <c r="G3" s="101">
        <v>2014</v>
      </c>
      <c r="H3" s="101">
        <v>2015</v>
      </c>
      <c r="I3" s="101">
        <v>2016</v>
      </c>
      <c r="J3" s="101">
        <v>2017</v>
      </c>
      <c r="K3" s="101">
        <v>2018</v>
      </c>
      <c r="L3" s="101">
        <v>2019</v>
      </c>
      <c r="M3" s="101">
        <v>2020</v>
      </c>
    </row>
    <row r="4" spans="1:13" s="88" customFormat="1" ht="12.75">
      <c r="A4" s="103" t="s">
        <v>134</v>
      </c>
      <c r="B4" s="102">
        <v>554.758645574</v>
      </c>
      <c r="C4" s="102">
        <v>661.9910453695</v>
      </c>
      <c r="D4" s="102">
        <v>1029.5690869601317</v>
      </c>
      <c r="E4" s="102">
        <v>1164.003430744426</v>
      </c>
      <c r="F4" s="102">
        <v>1104.328072584804</v>
      </c>
      <c r="G4" s="102">
        <v>1166.0142311317445</v>
      </c>
      <c r="H4" s="102">
        <v>1253.2231857638048</v>
      </c>
      <c r="I4" s="102">
        <v>1102.778310364498</v>
      </c>
      <c r="J4" s="102">
        <v>1013.3676575158164</v>
      </c>
      <c r="K4" s="102">
        <v>897.9021043409999</v>
      </c>
      <c r="L4" s="102">
        <v>921.7265246472998</v>
      </c>
      <c r="M4" s="102">
        <v>877.0006905148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&amp;C&amp;10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MICS6</dc:creator>
  <cp:keywords/>
  <dc:description/>
  <cp:lastModifiedBy>MICS6</cp:lastModifiedBy>
  <cp:lastPrinted>2021-06-25T07:02:35Z</cp:lastPrinted>
  <dcterms:created xsi:type="dcterms:W3CDTF">2015-04-14T11:29:16Z</dcterms:created>
  <dcterms:modified xsi:type="dcterms:W3CDTF">2023-02-02T09:42:47Z</dcterms:modified>
  <cp:category/>
  <cp:version/>
  <cp:contentType/>
  <cp:contentStatus/>
</cp:coreProperties>
</file>