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C:\Nadabas 2024\ANNUAL GDP 2019_2024\National Accounts Workshop 25 May to 5 June 2026\Publish GDP Figures Referenced 4 June 2026\Publish 2024 to 2025 4 June 2026\"/>
    </mc:Choice>
  </mc:AlternateContent>
  <xr:revisionPtr revIDLastSave="0" documentId="13_ncr:1_{0E3E6439-2357-4882-9AF9-D14AA3944D8D}" xr6:coauthVersionLast="36" xr6:coauthVersionMax="36" xr10:uidLastSave="{00000000-0000-0000-0000-000000000000}"/>
  <bookViews>
    <workbookView xWindow="0" yWindow="0" windowWidth="23040" windowHeight="8364" firstSheet="16" activeTab="16" xr2:uid="{00000000-000D-0000-FFFF-FFFF00000000}"/>
  </bookViews>
  <sheets>
    <sheet name="Table 1.1 GDP 2024 to 2025 CP" sheetId="14" r:id="rId1"/>
    <sheet name="Table 1.2 GDP 2023_24 CP % Cont" sheetId="15" r:id="rId2"/>
    <sheet name="Table 2.0 GDP 2024 to 2025 KP " sheetId="17" r:id="rId3"/>
    <sheet name="Table 2.1GDP 2023_25 KP % Cont " sheetId="18" r:id="rId4"/>
    <sheet name="Table 2.2GDP_2023_25 KP %Growt " sheetId="19" r:id="rId5"/>
    <sheet name="Table 3.0 GDP CP ZWL 2019 _2023" sheetId="27" r:id="rId6"/>
    <sheet name="Table 3.1 GDP 2019_23 CP  ZW%  " sheetId="28" r:id="rId7"/>
    <sheet name="Table 3.2 GDP KP ZWL 2019_2023 " sheetId="30" r:id="rId8"/>
    <sheet name="Table 3.3 GDP Cont.KP 2019_2023" sheetId="31" r:id="rId9"/>
    <sheet name="Table 3.4GDP KP 2019_2023 Grow " sheetId="32" r:id="rId10"/>
    <sheet name="Table 4.0New Exp.CP ZWL 2019_23" sheetId="33" r:id="rId11"/>
    <sheet name="Table 4.1 New Exp. CP ZWL Contr" sheetId="37" r:id="rId12"/>
    <sheet name="Table 4.2 New Exp KP ZWL19_23" sheetId="51" r:id="rId13"/>
    <sheet name="Table 4.3 Expend KP Cont 19_23" sheetId="54" r:id="rId14"/>
    <sheet name="Table 4.4 New Exp Growth 19_23" sheetId="53" r:id="rId15"/>
    <sheet name="Table 4.5 New Exp.CP ZWG 24_25" sheetId="38" r:id="rId16"/>
    <sheet name="Table 4.6 New ZWG Cont CP 24_25" sheetId="39" r:id="rId17"/>
    <sheet name="Table 4.7 GDP Exp. KP ZWG 23_24" sheetId="42" r:id="rId18"/>
    <sheet name="Table 4.8 GDP Exp KP ZWG Contri" sheetId="43" r:id="rId19"/>
    <sheet name="Table 4.8 GDP Exp. KP ZWG Grow" sheetId="41" r:id="rId20"/>
    <sheet name="Table 5.0 New Incom CP ZWL19_24" sheetId="34" r:id="rId21"/>
    <sheet name="Table 5.1 New Income Cont 19_23" sheetId="55" r:id="rId22"/>
    <sheet name="Table 5.2 New Incom KP ZWL19_24" sheetId="49" r:id="rId23"/>
    <sheet name="Table 5.3 New Inco Con KP 19_23" sheetId="56" r:id="rId24"/>
    <sheet name="Table 5.4 Income % Growth 19_23" sheetId="50" r:id="rId25"/>
    <sheet name="Table 5.5 Income CP ZWG 24_25" sheetId="36" r:id="rId26"/>
    <sheet name="Table 5.6 Income %Cont CP 24_25" sheetId="46" r:id="rId27"/>
    <sheet name="Table 5.7 Income KP ZWG 24_25" sheetId="45" r:id="rId28"/>
    <sheet name="Table 5.8 Income Cont KP 23_24" sheetId="47" r:id="rId29"/>
    <sheet name="Table 5.9 Income Growth 24_25" sheetId="48" r:id="rId3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2" l="1"/>
  <c r="C9" i="43" l="1"/>
  <c r="C10" i="43"/>
  <c r="C11" i="43"/>
  <c r="C12" i="43"/>
  <c r="C13" i="43"/>
  <c r="C15" i="43"/>
  <c r="C17" i="43"/>
  <c r="C18" i="43"/>
  <c r="C19" i="43"/>
  <c r="C21" i="43"/>
  <c r="C22" i="43"/>
  <c r="C23" i="43"/>
  <c r="C24" i="43"/>
  <c r="C25" i="43"/>
  <c r="C5" i="43"/>
  <c r="C6" i="43"/>
  <c r="C7" i="43"/>
  <c r="C4" i="43"/>
  <c r="B12" i="45"/>
  <c r="B12" i="36"/>
  <c r="C12" i="36"/>
  <c r="B32" i="14" l="1"/>
  <c r="C5" i="47" l="1"/>
  <c r="C6" i="47"/>
  <c r="C7" i="47"/>
  <c r="C8" i="47"/>
  <c r="C9" i="47"/>
  <c r="C10" i="47"/>
  <c r="C11" i="47"/>
  <c r="C12" i="47"/>
  <c r="C13" i="47"/>
  <c r="C14" i="47"/>
  <c r="B8" i="47"/>
  <c r="B9" i="47"/>
  <c r="B10" i="47"/>
  <c r="B11" i="47"/>
  <c r="B12" i="47"/>
  <c r="B13" i="47"/>
  <c r="B14" i="47"/>
  <c r="B4" i="47"/>
  <c r="C7" i="45"/>
  <c r="B7" i="45"/>
  <c r="B11" i="45" s="1"/>
  <c r="B15" i="45" s="1"/>
  <c r="C14" i="48"/>
  <c r="C6" i="48"/>
  <c r="C9" i="48"/>
  <c r="C10" i="48"/>
  <c r="C12" i="45"/>
  <c r="C8" i="45"/>
  <c r="C11" i="45" s="1"/>
  <c r="C4" i="47" s="1"/>
  <c r="C5" i="46"/>
  <c r="C6" i="46"/>
  <c r="C9" i="46"/>
  <c r="C10" i="46"/>
  <c r="C11" i="46"/>
  <c r="C13" i="46"/>
  <c r="C14" i="46"/>
  <c r="C4" i="46"/>
  <c r="B7" i="47" l="1"/>
  <c r="B6" i="47"/>
  <c r="B5" i="47"/>
  <c r="B15" i="47"/>
  <c r="C15" i="45"/>
  <c r="C15" i="47" s="1"/>
  <c r="C17" i="45"/>
  <c r="C13" i="48"/>
  <c r="C4" i="48"/>
  <c r="C8" i="48"/>
  <c r="C12" i="48"/>
  <c r="C7" i="36"/>
  <c r="C7" i="46" s="1"/>
  <c r="C5" i="48" l="1"/>
  <c r="C7" i="48"/>
  <c r="C11" i="48"/>
  <c r="C15" i="48"/>
  <c r="C12" i="46"/>
  <c r="C15" i="36"/>
  <c r="C8" i="36"/>
  <c r="C8" i="46" s="1"/>
  <c r="C23" i="41"/>
  <c r="C24" i="41"/>
  <c r="C5" i="41"/>
  <c r="C6" i="41"/>
  <c r="C7" i="41"/>
  <c r="C9" i="41"/>
  <c r="C10" i="41"/>
  <c r="C11" i="41"/>
  <c r="C12" i="41"/>
  <c r="C13" i="41"/>
  <c r="C17" i="41"/>
  <c r="C18" i="41"/>
  <c r="C19" i="41"/>
  <c r="D22" i="42"/>
  <c r="C22" i="41" s="1"/>
  <c r="C22" i="42"/>
  <c r="D17" i="42"/>
  <c r="C17" i="42"/>
  <c r="D9" i="42"/>
  <c r="C9" i="42"/>
  <c r="C15" i="42" s="1"/>
  <c r="C21" i="42" s="1"/>
  <c r="C25" i="42" s="1"/>
  <c r="C27" i="42" s="1"/>
  <c r="D4" i="42"/>
  <c r="C4" i="42"/>
  <c r="D15" i="42" l="1"/>
  <c r="C4" i="41"/>
  <c r="C17" i="36"/>
  <c r="C15" i="46"/>
  <c r="D28" i="17"/>
  <c r="C28" i="17"/>
  <c r="B28" i="17"/>
  <c r="D25" i="17"/>
  <c r="C25" i="17"/>
  <c r="B25" i="17"/>
  <c r="D24" i="17"/>
  <c r="C24" i="17"/>
  <c r="B24" i="17"/>
  <c r="D21" i="42" l="1"/>
  <c r="D15" i="43"/>
  <c r="C15" i="41"/>
  <c r="D30" i="17"/>
  <c r="D25" i="42" l="1"/>
  <c r="D10" i="43"/>
  <c r="D19" i="43"/>
  <c r="D21" i="43"/>
  <c r="D6" i="43"/>
  <c r="D7" i="43"/>
  <c r="D11" i="43"/>
  <c r="C21" i="41"/>
  <c r="D12" i="43"/>
  <c r="D13" i="43"/>
  <c r="D17" i="43"/>
  <c r="D18" i="43"/>
  <c r="D22" i="43"/>
  <c r="D23" i="43"/>
  <c r="D24" i="43"/>
  <c r="D5" i="43"/>
  <c r="D4" i="43"/>
  <c r="D9" i="43"/>
  <c r="C30" i="14"/>
  <c r="D27" i="42" l="1"/>
  <c r="C25" i="41"/>
  <c r="D25" i="43"/>
  <c r="C22" i="38"/>
  <c r="B4" i="38" l="1"/>
  <c r="C17" i="38"/>
  <c r="D5" i="19" l="1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4" i="19"/>
  <c r="D5" i="18" l="1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4" i="18"/>
  <c r="B30" i="14"/>
  <c r="C25" i="14" l="1"/>
  <c r="C24" i="14"/>
  <c r="C28" i="14" s="1"/>
  <c r="C32" i="14" s="1"/>
  <c r="E24" i="30" l="1"/>
  <c r="D24" i="30"/>
  <c r="C24" i="30"/>
  <c r="B24" i="30"/>
  <c r="F23" i="30"/>
  <c r="F27" i="30" s="1"/>
  <c r="E23" i="30"/>
  <c r="E27" i="30" s="1"/>
  <c r="D23" i="30"/>
  <c r="D27" i="30" s="1"/>
  <c r="C23" i="30"/>
  <c r="C27" i="30" s="1"/>
  <c r="B23" i="30"/>
  <c r="B27" i="30" s="1"/>
  <c r="B27" i="27" l="1"/>
  <c r="B30" i="17" l="1"/>
  <c r="C30" i="17" l="1"/>
  <c r="B13" i="38"/>
  <c r="F25" i="51"/>
  <c r="E25" i="51"/>
  <c r="D25" i="51"/>
  <c r="C25" i="51"/>
  <c r="B25" i="51"/>
  <c r="F22" i="51"/>
  <c r="E22" i="51"/>
  <c r="D22" i="51"/>
  <c r="C22" i="51"/>
  <c r="B22" i="51"/>
  <c r="F17" i="51"/>
  <c r="E17" i="51"/>
  <c r="D17" i="51"/>
  <c r="C17" i="51"/>
  <c r="B17" i="51"/>
  <c r="D15" i="51"/>
  <c r="D21" i="51"/>
  <c r="F4" i="51"/>
  <c r="E4" i="51"/>
  <c r="D4" i="51"/>
  <c r="C4" i="51"/>
  <c r="C15" i="51"/>
  <c r="C21" i="51"/>
  <c r="B4" i="51"/>
  <c r="B15" i="51"/>
  <c r="B21" i="51"/>
  <c r="F9" i="51"/>
  <c r="F15" i="51"/>
  <c r="F21" i="51"/>
  <c r="E9" i="51"/>
  <c r="E15" i="51"/>
  <c r="E21" i="51"/>
  <c r="D9" i="51"/>
  <c r="C9" i="51"/>
  <c r="B9" i="51"/>
  <c r="F5" i="56"/>
  <c r="F6" i="56"/>
  <c r="F7" i="56"/>
  <c r="F8" i="56"/>
  <c r="F9" i="56"/>
  <c r="F10" i="56"/>
  <c r="F11" i="56"/>
  <c r="F12" i="56"/>
  <c r="F13" i="56"/>
  <c r="F14" i="56"/>
  <c r="F15" i="56"/>
  <c r="F4" i="56"/>
  <c r="E5" i="56"/>
  <c r="E6" i="56"/>
  <c r="E7" i="56"/>
  <c r="E8" i="56"/>
  <c r="E9" i="56"/>
  <c r="E10" i="56"/>
  <c r="E11" i="56"/>
  <c r="E12" i="56"/>
  <c r="E13" i="56"/>
  <c r="E14" i="56"/>
  <c r="E15" i="56"/>
  <c r="E4" i="56"/>
  <c r="D5" i="56"/>
  <c r="D6" i="56"/>
  <c r="D7" i="56"/>
  <c r="D8" i="56"/>
  <c r="D9" i="56"/>
  <c r="D10" i="56"/>
  <c r="D11" i="56"/>
  <c r="D12" i="56"/>
  <c r="D13" i="56"/>
  <c r="D14" i="56"/>
  <c r="D15" i="56"/>
  <c r="D4" i="56"/>
  <c r="C5" i="56"/>
  <c r="C6" i="56"/>
  <c r="C7" i="56"/>
  <c r="C8" i="56"/>
  <c r="C9" i="56"/>
  <c r="C10" i="56"/>
  <c r="C11" i="56"/>
  <c r="C12" i="56"/>
  <c r="C13" i="56"/>
  <c r="C14" i="56"/>
  <c r="C15" i="56"/>
  <c r="C4" i="56"/>
  <c r="B5" i="56"/>
  <c r="B6" i="56"/>
  <c r="B7" i="56"/>
  <c r="B8" i="56"/>
  <c r="B9" i="56"/>
  <c r="B10" i="56"/>
  <c r="B11" i="56"/>
  <c r="B12" i="56"/>
  <c r="B13" i="56"/>
  <c r="B14" i="56"/>
  <c r="B15" i="56"/>
  <c r="B4" i="56"/>
  <c r="F5" i="55"/>
  <c r="F6" i="55"/>
  <c r="F7" i="55"/>
  <c r="F8" i="55"/>
  <c r="F9" i="55"/>
  <c r="F10" i="55"/>
  <c r="F11" i="55"/>
  <c r="F12" i="55"/>
  <c r="F13" i="55"/>
  <c r="F14" i="55"/>
  <c r="F15" i="55"/>
  <c r="F4" i="55"/>
  <c r="E5" i="55"/>
  <c r="E6" i="55"/>
  <c r="E7" i="55"/>
  <c r="E8" i="55"/>
  <c r="E9" i="55"/>
  <c r="E10" i="55"/>
  <c r="E11" i="55"/>
  <c r="E12" i="55"/>
  <c r="E13" i="55"/>
  <c r="E14" i="55"/>
  <c r="E15" i="55"/>
  <c r="E4" i="55"/>
  <c r="D5" i="55"/>
  <c r="D6" i="55"/>
  <c r="D7" i="55"/>
  <c r="D8" i="55"/>
  <c r="D9" i="55"/>
  <c r="D10" i="55"/>
  <c r="D11" i="55"/>
  <c r="D12" i="55"/>
  <c r="D13" i="55"/>
  <c r="D14" i="55"/>
  <c r="D15" i="55"/>
  <c r="D4" i="55"/>
  <c r="C5" i="55"/>
  <c r="C6" i="55"/>
  <c r="C7" i="55"/>
  <c r="C8" i="55"/>
  <c r="C9" i="55"/>
  <c r="C10" i="55"/>
  <c r="C11" i="55"/>
  <c r="C12" i="55"/>
  <c r="C13" i="55"/>
  <c r="C14" i="55"/>
  <c r="C15" i="55"/>
  <c r="C4" i="55"/>
  <c r="B5" i="55"/>
  <c r="B6" i="55"/>
  <c r="B7" i="55"/>
  <c r="B8" i="55"/>
  <c r="B9" i="55"/>
  <c r="B10" i="55"/>
  <c r="B11" i="55"/>
  <c r="B12" i="55"/>
  <c r="B13" i="55"/>
  <c r="B14" i="55"/>
  <c r="B15" i="55"/>
  <c r="B4" i="55"/>
  <c r="F5" i="54"/>
  <c r="F6" i="54"/>
  <c r="F7" i="54"/>
  <c r="F9" i="54"/>
  <c r="F10" i="54"/>
  <c r="F11" i="54"/>
  <c r="F12" i="54"/>
  <c r="F13" i="54"/>
  <c r="F15" i="54"/>
  <c r="F17" i="54"/>
  <c r="F18" i="54"/>
  <c r="F19" i="54"/>
  <c r="F21" i="54"/>
  <c r="F22" i="54"/>
  <c r="F23" i="54"/>
  <c r="F24" i="54"/>
  <c r="F25" i="54"/>
  <c r="F4" i="54"/>
  <c r="E5" i="54"/>
  <c r="E6" i="54"/>
  <c r="E7" i="54"/>
  <c r="E9" i="54"/>
  <c r="E10" i="54"/>
  <c r="E11" i="54"/>
  <c r="E12" i="54"/>
  <c r="E13" i="54"/>
  <c r="E15" i="54"/>
  <c r="E17" i="54"/>
  <c r="E18" i="54"/>
  <c r="E19" i="54"/>
  <c r="E21" i="54"/>
  <c r="E22" i="54"/>
  <c r="E23" i="54"/>
  <c r="E24" i="54"/>
  <c r="E25" i="54"/>
  <c r="E4" i="54"/>
  <c r="D5" i="54"/>
  <c r="D6" i="54"/>
  <c r="D7" i="54"/>
  <c r="D9" i="54"/>
  <c r="D10" i="54"/>
  <c r="D11" i="54"/>
  <c r="D12" i="54"/>
  <c r="D13" i="54"/>
  <c r="D15" i="54"/>
  <c r="D17" i="54"/>
  <c r="D18" i="54"/>
  <c r="D19" i="54"/>
  <c r="D21" i="54"/>
  <c r="D22" i="54"/>
  <c r="D23" i="54"/>
  <c r="D24" i="54"/>
  <c r="D25" i="54"/>
  <c r="D4" i="54"/>
  <c r="C5" i="54"/>
  <c r="C6" i="54"/>
  <c r="C7" i="54"/>
  <c r="C9" i="54"/>
  <c r="C10" i="54"/>
  <c r="C11" i="54"/>
  <c r="C12" i="54"/>
  <c r="C13" i="54"/>
  <c r="C15" i="54"/>
  <c r="C17" i="54"/>
  <c r="C18" i="54"/>
  <c r="C19" i="54"/>
  <c r="C21" i="54"/>
  <c r="C22" i="54"/>
  <c r="C23" i="54"/>
  <c r="C24" i="54"/>
  <c r="C25" i="54"/>
  <c r="C4" i="54"/>
  <c r="B5" i="54"/>
  <c r="B6" i="54"/>
  <c r="B7" i="54"/>
  <c r="B9" i="54"/>
  <c r="B10" i="54"/>
  <c r="B11" i="54"/>
  <c r="B12" i="54"/>
  <c r="B13" i="54"/>
  <c r="B15" i="54"/>
  <c r="B17" i="54"/>
  <c r="B18" i="54"/>
  <c r="B19" i="54"/>
  <c r="B21" i="54"/>
  <c r="B22" i="54"/>
  <c r="B23" i="54"/>
  <c r="B24" i="54"/>
  <c r="B25" i="54"/>
  <c r="B4" i="54"/>
  <c r="F5" i="53"/>
  <c r="F6" i="53"/>
  <c r="F7" i="53"/>
  <c r="F9" i="53"/>
  <c r="F10" i="53"/>
  <c r="F11" i="53"/>
  <c r="F12" i="53"/>
  <c r="F13" i="53"/>
  <c r="F15" i="53"/>
  <c r="F17" i="53"/>
  <c r="F18" i="53"/>
  <c r="F19" i="53"/>
  <c r="F21" i="53"/>
  <c r="F22" i="53"/>
  <c r="F23" i="53"/>
  <c r="F24" i="53"/>
  <c r="F25" i="53"/>
  <c r="F4" i="53"/>
  <c r="E5" i="53"/>
  <c r="E6" i="53"/>
  <c r="E7" i="53"/>
  <c r="E9" i="53"/>
  <c r="E10" i="53"/>
  <c r="E11" i="53"/>
  <c r="E12" i="53"/>
  <c r="E13" i="53"/>
  <c r="E15" i="53"/>
  <c r="E17" i="53"/>
  <c r="E18" i="53"/>
  <c r="E19" i="53"/>
  <c r="E21" i="53"/>
  <c r="E22" i="53"/>
  <c r="E23" i="53"/>
  <c r="E24" i="53"/>
  <c r="E25" i="53"/>
  <c r="E4" i="53"/>
  <c r="D5" i="53"/>
  <c r="D6" i="53"/>
  <c r="D7" i="53"/>
  <c r="D9" i="53"/>
  <c r="D10" i="53"/>
  <c r="D11" i="53"/>
  <c r="D12" i="53"/>
  <c r="D13" i="53"/>
  <c r="D15" i="53"/>
  <c r="D17" i="53"/>
  <c r="D18" i="53"/>
  <c r="D19" i="53"/>
  <c r="D21" i="53"/>
  <c r="D22" i="53"/>
  <c r="D23" i="53"/>
  <c r="D24" i="53"/>
  <c r="D25" i="53"/>
  <c r="D4" i="53"/>
  <c r="C5" i="53"/>
  <c r="C6" i="53"/>
  <c r="C7" i="53"/>
  <c r="C9" i="53"/>
  <c r="C10" i="53"/>
  <c r="C11" i="53"/>
  <c r="C12" i="53"/>
  <c r="C13" i="53"/>
  <c r="C15" i="53"/>
  <c r="C17" i="53"/>
  <c r="C18" i="53"/>
  <c r="C19" i="53"/>
  <c r="C21" i="53"/>
  <c r="C22" i="53"/>
  <c r="C23" i="53"/>
  <c r="C24" i="53"/>
  <c r="C25" i="53"/>
  <c r="C4" i="53"/>
  <c r="D4" i="50"/>
  <c r="E4" i="50"/>
  <c r="F4" i="50"/>
  <c r="D5" i="50"/>
  <c r="E5" i="50"/>
  <c r="F5" i="50"/>
  <c r="D6" i="50"/>
  <c r="E6" i="50"/>
  <c r="F6" i="50"/>
  <c r="D7" i="50"/>
  <c r="E7" i="50"/>
  <c r="F7" i="50"/>
  <c r="D8" i="50"/>
  <c r="E8" i="50"/>
  <c r="F8" i="50"/>
  <c r="D9" i="50"/>
  <c r="E9" i="50"/>
  <c r="F9" i="50"/>
  <c r="D10" i="50"/>
  <c r="E10" i="50"/>
  <c r="F10" i="50"/>
  <c r="D11" i="50"/>
  <c r="E11" i="50"/>
  <c r="F11" i="50"/>
  <c r="D12" i="50"/>
  <c r="E12" i="50"/>
  <c r="F12" i="50"/>
  <c r="D13" i="50"/>
  <c r="E13" i="50"/>
  <c r="F13" i="50"/>
  <c r="D14" i="50"/>
  <c r="E14" i="50"/>
  <c r="F14" i="50"/>
  <c r="D15" i="50"/>
  <c r="E15" i="50"/>
  <c r="F15" i="50"/>
  <c r="C5" i="50"/>
  <c r="C6" i="50"/>
  <c r="C7" i="50"/>
  <c r="C8" i="50"/>
  <c r="C9" i="50"/>
  <c r="C10" i="50"/>
  <c r="C11" i="50"/>
  <c r="C12" i="50"/>
  <c r="C13" i="50"/>
  <c r="C14" i="50"/>
  <c r="C15" i="50"/>
  <c r="C4" i="50"/>
  <c r="B8" i="36"/>
  <c r="B7" i="34"/>
  <c r="F8" i="34"/>
  <c r="E8" i="34"/>
  <c r="D8" i="34"/>
  <c r="C8" i="34"/>
  <c r="B8" i="34"/>
  <c r="B22" i="42"/>
  <c r="B17" i="42"/>
  <c r="B9" i="42"/>
  <c r="B4" i="42"/>
  <c r="B11" i="34"/>
  <c r="B15" i="42"/>
  <c r="B15" i="43" s="1"/>
  <c r="B21" i="42"/>
  <c r="B12" i="43" s="1"/>
  <c r="B25" i="42"/>
  <c r="B25" i="43" s="1"/>
  <c r="B27" i="42"/>
  <c r="D17" i="33"/>
  <c r="C17" i="33"/>
  <c r="E4" i="33"/>
  <c r="D4" i="33"/>
  <c r="B17" i="33"/>
  <c r="E10" i="33"/>
  <c r="E9" i="33"/>
  <c r="E15" i="33"/>
  <c r="D10" i="33"/>
  <c r="D9" i="33"/>
  <c r="D15" i="33"/>
  <c r="D21" i="33"/>
  <c r="F10" i="33"/>
  <c r="F9" i="33"/>
  <c r="E17" i="33"/>
  <c r="C22" i="33"/>
  <c r="F22" i="33"/>
  <c r="C4" i="33"/>
  <c r="F17" i="33"/>
  <c r="C10" i="33"/>
  <c r="C9" i="33"/>
  <c r="E22" i="33"/>
  <c r="B10" i="33"/>
  <c r="B9" i="33"/>
  <c r="F4" i="33"/>
  <c r="F15" i="33"/>
  <c r="D22" i="33"/>
  <c r="B4" i="33"/>
  <c r="B22" i="33"/>
  <c r="B15" i="33"/>
  <c r="B21" i="33"/>
  <c r="B25" i="33"/>
  <c r="C15" i="33"/>
  <c r="C21" i="33"/>
  <c r="C25" i="33"/>
  <c r="F21" i="33"/>
  <c r="F25" i="33"/>
  <c r="D25" i="33"/>
  <c r="E21" i="33"/>
  <c r="E25" i="33"/>
  <c r="B22" i="38"/>
  <c r="B7" i="36"/>
  <c r="E8" i="32"/>
  <c r="E15" i="32"/>
  <c r="D23" i="32"/>
  <c r="C7" i="32"/>
  <c r="C4" i="28"/>
  <c r="C7" i="28"/>
  <c r="C8" i="28"/>
  <c r="C10" i="28"/>
  <c r="C11" i="28"/>
  <c r="C12" i="28"/>
  <c r="C15" i="28"/>
  <c r="C16" i="28"/>
  <c r="C18" i="28"/>
  <c r="C19" i="28"/>
  <c r="C20" i="28"/>
  <c r="C23" i="28"/>
  <c r="C24" i="28"/>
  <c r="C26" i="28"/>
  <c r="C27" i="28"/>
  <c r="C3" i="28"/>
  <c r="F24" i="27"/>
  <c r="E24" i="27"/>
  <c r="D24" i="27"/>
  <c r="C24" i="27"/>
  <c r="B24" i="27"/>
  <c r="F23" i="27"/>
  <c r="E23" i="27"/>
  <c r="D23" i="27"/>
  <c r="C23" i="27"/>
  <c r="C27" i="27"/>
  <c r="C5" i="28"/>
  <c r="B23" i="27"/>
  <c r="E24" i="28"/>
  <c r="B24" i="28"/>
  <c r="C25" i="28"/>
  <c r="C17" i="28"/>
  <c r="C9" i="28"/>
  <c r="C22" i="28"/>
  <c r="C14" i="28"/>
  <c r="C6" i="28"/>
  <c r="C21" i="28"/>
  <c r="C13" i="28"/>
  <c r="D16" i="32"/>
  <c r="E7" i="32"/>
  <c r="D15" i="32"/>
  <c r="F25" i="32"/>
  <c r="F18" i="32"/>
  <c r="C16" i="32"/>
  <c r="F15" i="32"/>
  <c r="C15" i="32"/>
  <c r="E23" i="32"/>
  <c r="F8" i="32"/>
  <c r="F23" i="32"/>
  <c r="C23" i="32"/>
  <c r="D8" i="32"/>
  <c r="F16" i="32"/>
  <c r="D7" i="32"/>
  <c r="C8" i="32"/>
  <c r="E16" i="32"/>
  <c r="F7" i="32"/>
  <c r="C20" i="32"/>
  <c r="C12" i="32"/>
  <c r="D20" i="32"/>
  <c r="D12" i="32"/>
  <c r="E20" i="32"/>
  <c r="E12" i="32"/>
  <c r="F20" i="32"/>
  <c r="F12" i="32"/>
  <c r="C27" i="32"/>
  <c r="C19" i="32"/>
  <c r="C11" i="32"/>
  <c r="D27" i="32"/>
  <c r="D19" i="32"/>
  <c r="D11" i="32"/>
  <c r="E27" i="32"/>
  <c r="E19" i="32"/>
  <c r="E11" i="32"/>
  <c r="F27" i="32"/>
  <c r="F19" i="32"/>
  <c r="F11" i="32"/>
  <c r="C26" i="32"/>
  <c r="C18" i="32"/>
  <c r="C10" i="32"/>
  <c r="D26" i="32"/>
  <c r="D18" i="32"/>
  <c r="D10" i="32"/>
  <c r="E26" i="32"/>
  <c r="E18" i="32"/>
  <c r="E10" i="32"/>
  <c r="F26" i="32"/>
  <c r="F10" i="32"/>
  <c r="C25" i="32"/>
  <c r="C17" i="32"/>
  <c r="C9" i="32"/>
  <c r="D25" i="32"/>
  <c r="D17" i="32"/>
  <c r="D9" i="32"/>
  <c r="E25" i="32"/>
  <c r="E17" i="32"/>
  <c r="E9" i="32"/>
  <c r="F17" i="32"/>
  <c r="F9" i="32"/>
  <c r="C14" i="32"/>
  <c r="C6" i="32"/>
  <c r="D14" i="32"/>
  <c r="D6" i="32"/>
  <c r="E14" i="32"/>
  <c r="E6" i="32"/>
  <c r="F14" i="32"/>
  <c r="F6" i="32"/>
  <c r="C21" i="32"/>
  <c r="C13" i="32"/>
  <c r="C5" i="32"/>
  <c r="D21" i="32"/>
  <c r="D13" i="32"/>
  <c r="D5" i="32"/>
  <c r="E21" i="32"/>
  <c r="E13" i="32"/>
  <c r="E5" i="32"/>
  <c r="F21" i="32"/>
  <c r="F13" i="32"/>
  <c r="F5" i="32"/>
  <c r="D27" i="27"/>
  <c r="E27" i="27"/>
  <c r="E23" i="28"/>
  <c r="F27" i="27"/>
  <c r="F23" i="28"/>
  <c r="B10" i="28"/>
  <c r="B26" i="28"/>
  <c r="B19" i="28"/>
  <c r="B11" i="28"/>
  <c r="B27" i="28"/>
  <c r="B15" i="28"/>
  <c r="B4" i="28"/>
  <c r="B12" i="28"/>
  <c r="B20" i="28"/>
  <c r="B3" i="28"/>
  <c r="B22" i="28"/>
  <c r="B7" i="28"/>
  <c r="B23" i="28"/>
  <c r="B5" i="28"/>
  <c r="B13" i="28"/>
  <c r="B21" i="28"/>
  <c r="B6" i="28"/>
  <c r="B14" i="28"/>
  <c r="B8" i="28"/>
  <c r="B16" i="28"/>
  <c r="B9" i="28"/>
  <c r="B17" i="28"/>
  <c r="B25" i="28"/>
  <c r="B18" i="28"/>
  <c r="D4" i="28"/>
  <c r="D20" i="28"/>
  <c r="D3" i="28"/>
  <c r="D5" i="28"/>
  <c r="D13" i="28"/>
  <c r="D21" i="28"/>
  <c r="D6" i="28"/>
  <c r="D14" i="28"/>
  <c r="D22" i="28"/>
  <c r="D8" i="28"/>
  <c r="D16" i="28"/>
  <c r="D9" i="28"/>
  <c r="D25" i="28"/>
  <c r="D7" i="28"/>
  <c r="D15" i="28"/>
  <c r="D17" i="28"/>
  <c r="D10" i="28"/>
  <c r="D18" i="28"/>
  <c r="D26" i="28"/>
  <c r="D11" i="28"/>
  <c r="D19" i="28"/>
  <c r="D27" i="28"/>
  <c r="D12" i="28"/>
  <c r="D23" i="28"/>
  <c r="F6" i="28"/>
  <c r="F14" i="28"/>
  <c r="F22" i="28"/>
  <c r="F7" i="28"/>
  <c r="F15" i="28"/>
  <c r="F8" i="28"/>
  <c r="F16" i="28"/>
  <c r="F10" i="28"/>
  <c r="F18" i="28"/>
  <c r="F26" i="28"/>
  <c r="F9" i="28"/>
  <c r="F17" i="28"/>
  <c r="F25" i="28"/>
  <c r="F11" i="28"/>
  <c r="F19" i="28"/>
  <c r="F27" i="28"/>
  <c r="F4" i="28"/>
  <c r="F12" i="28"/>
  <c r="F20" i="28"/>
  <c r="F3" i="28"/>
  <c r="F5" i="28"/>
  <c r="F13" i="28"/>
  <c r="F21" i="28"/>
  <c r="E5" i="28"/>
  <c r="E13" i="28"/>
  <c r="E21" i="28"/>
  <c r="E6" i="28"/>
  <c r="E14" i="28"/>
  <c r="E22" i="28"/>
  <c r="E7" i="28"/>
  <c r="E15" i="28"/>
  <c r="E9" i="28"/>
  <c r="E17" i="28"/>
  <c r="E10" i="28"/>
  <c r="E8" i="28"/>
  <c r="E16" i="28"/>
  <c r="E25" i="28"/>
  <c r="E18" i="28"/>
  <c r="E26" i="28"/>
  <c r="E11" i="28"/>
  <c r="E19" i="28"/>
  <c r="E27" i="28"/>
  <c r="E4" i="28"/>
  <c r="E12" i="28"/>
  <c r="E20" i="28"/>
  <c r="E3" i="28"/>
  <c r="F24" i="28"/>
  <c r="D24" i="28"/>
  <c r="F24" i="32"/>
  <c r="E22" i="32"/>
  <c r="F22" i="32"/>
  <c r="F23" i="31"/>
  <c r="F5" i="31"/>
  <c r="F22" i="31"/>
  <c r="F14" i="31"/>
  <c r="F7" i="31"/>
  <c r="F28" i="32"/>
  <c r="F27" i="31"/>
  <c r="F6" i="31"/>
  <c r="F15" i="31"/>
  <c r="F25" i="31"/>
  <c r="F21" i="31"/>
  <c r="F4" i="31"/>
  <c r="F9" i="31"/>
  <c r="F24" i="31"/>
  <c r="F17" i="31"/>
  <c r="F13" i="31"/>
  <c r="F16" i="31"/>
  <c r="F8" i="31"/>
  <c r="F26" i="31"/>
  <c r="F19" i="31"/>
  <c r="F18" i="31"/>
  <c r="F20" i="31"/>
  <c r="F11" i="31"/>
  <c r="F10" i="31"/>
  <c r="F12" i="31"/>
  <c r="D22" i="32"/>
  <c r="E24" i="32"/>
  <c r="E23" i="31"/>
  <c r="D22" i="31"/>
  <c r="D6" i="31"/>
  <c r="D7" i="31"/>
  <c r="D14" i="31"/>
  <c r="D15" i="31"/>
  <c r="D19" i="31"/>
  <c r="D27" i="31"/>
  <c r="D18" i="31"/>
  <c r="D20" i="31"/>
  <c r="D10" i="31"/>
  <c r="D12" i="31"/>
  <c r="D25" i="31"/>
  <c r="D4" i="31"/>
  <c r="D11" i="31"/>
  <c r="D17" i="31"/>
  <c r="D9" i="31"/>
  <c r="D24" i="31"/>
  <c r="D13" i="31"/>
  <c r="D5" i="31"/>
  <c r="D16" i="31"/>
  <c r="D8" i="31"/>
  <c r="D26" i="31"/>
  <c r="D23" i="31"/>
  <c r="C22" i="32"/>
  <c r="D21" i="31"/>
  <c r="E7" i="31"/>
  <c r="E15" i="31"/>
  <c r="E14" i="31"/>
  <c r="E6" i="31"/>
  <c r="E28" i="32"/>
  <c r="E27" i="31"/>
  <c r="E22" i="31"/>
  <c r="E16" i="31"/>
  <c r="E26" i="31"/>
  <c r="E8" i="31"/>
  <c r="E20" i="31"/>
  <c r="E18" i="31"/>
  <c r="E19" i="31"/>
  <c r="E10" i="31"/>
  <c r="E12" i="31"/>
  <c r="E4" i="31"/>
  <c r="E11" i="31"/>
  <c r="E25" i="31"/>
  <c r="E17" i="31"/>
  <c r="E13" i="31"/>
  <c r="E9" i="31"/>
  <c r="E24" i="31"/>
  <c r="E5" i="31"/>
  <c r="E21" i="31"/>
  <c r="D28" i="32"/>
  <c r="C24" i="32"/>
  <c r="C23" i="31"/>
  <c r="C6" i="31"/>
  <c r="C22" i="31"/>
  <c r="C15" i="31"/>
  <c r="C19" i="31"/>
  <c r="C27" i="31"/>
  <c r="C14" i="31"/>
  <c r="C7" i="31"/>
  <c r="C17" i="31"/>
  <c r="C5" i="31"/>
  <c r="C9" i="31"/>
  <c r="C24" i="31"/>
  <c r="C16" i="31"/>
  <c r="C11" i="31"/>
  <c r="C13" i="31"/>
  <c r="C8" i="31"/>
  <c r="C26" i="31"/>
  <c r="C20" i="31"/>
  <c r="C18" i="31"/>
  <c r="C10" i="31"/>
  <c r="C12" i="31"/>
  <c r="C25" i="31"/>
  <c r="C4" i="31"/>
  <c r="C21" i="31"/>
  <c r="D24" i="32"/>
  <c r="B6" i="31"/>
  <c r="B15" i="31"/>
  <c r="B7" i="31"/>
  <c r="B14" i="31"/>
  <c r="B19" i="31"/>
  <c r="B27" i="31"/>
  <c r="B22" i="31"/>
  <c r="B8" i="31"/>
  <c r="B13" i="31"/>
  <c r="B11" i="31"/>
  <c r="B26" i="31"/>
  <c r="B5" i="31"/>
  <c r="B20" i="31"/>
  <c r="B18" i="31"/>
  <c r="B10" i="31"/>
  <c r="B25" i="31"/>
  <c r="B4" i="31"/>
  <c r="B17" i="31"/>
  <c r="B9" i="31"/>
  <c r="B24" i="31"/>
  <c r="B16" i="31"/>
  <c r="B12" i="31"/>
  <c r="B21" i="31"/>
  <c r="C28" i="32"/>
  <c r="B23" i="31"/>
  <c r="B17" i="38"/>
  <c r="B10" i="38"/>
  <c r="B9" i="38"/>
  <c r="B15" i="38" s="1"/>
  <c r="F7" i="34"/>
  <c r="F11" i="34"/>
  <c r="E7" i="34"/>
  <c r="E11" i="34"/>
  <c r="E15" i="34"/>
  <c r="E17" i="34"/>
  <c r="D7" i="34"/>
  <c r="D11" i="34"/>
  <c r="D15" i="34"/>
  <c r="D17" i="34"/>
  <c r="C7" i="34"/>
  <c r="C11" i="34"/>
  <c r="C15" i="34"/>
  <c r="C17" i="34"/>
  <c r="B15" i="34"/>
  <c r="B17" i="34"/>
  <c r="F15" i="34"/>
  <c r="F17" i="34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4" i="19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4" i="18"/>
  <c r="E25" i="37"/>
  <c r="C15" i="37"/>
  <c r="D4" i="32"/>
  <c r="C4" i="32"/>
  <c r="F4" i="32"/>
  <c r="E4" i="32"/>
  <c r="D23" i="37"/>
  <c r="D21" i="37"/>
  <c r="D18" i="37"/>
  <c r="D12" i="37"/>
  <c r="D10" i="37"/>
  <c r="D7" i="37"/>
  <c r="D5" i="37"/>
  <c r="D24" i="37"/>
  <c r="D22" i="37"/>
  <c r="D19" i="37"/>
  <c r="D17" i="37"/>
  <c r="D13" i="37"/>
  <c r="D11" i="37"/>
  <c r="D9" i="37"/>
  <c r="D6" i="37"/>
  <c r="E23" i="37"/>
  <c r="E21" i="37"/>
  <c r="E18" i="37"/>
  <c r="E12" i="37"/>
  <c r="E10" i="37"/>
  <c r="E7" i="37"/>
  <c r="E5" i="37"/>
  <c r="E19" i="37"/>
  <c r="E11" i="37"/>
  <c r="E22" i="37"/>
  <c r="E17" i="37"/>
  <c r="E9" i="37"/>
  <c r="E24" i="37"/>
  <c r="E13" i="37"/>
  <c r="E6" i="37"/>
  <c r="D25" i="37"/>
  <c r="E4" i="37"/>
  <c r="E15" i="37"/>
  <c r="C5" i="37"/>
  <c r="C23" i="37"/>
  <c r="C21" i="37"/>
  <c r="C18" i="37"/>
  <c r="C12" i="37"/>
  <c r="C10" i="37"/>
  <c r="C7" i="37"/>
  <c r="C24" i="37"/>
  <c r="C22" i="37"/>
  <c r="C19" i="37"/>
  <c r="C17" i="37"/>
  <c r="C13" i="37"/>
  <c r="C11" i="37"/>
  <c r="C9" i="37"/>
  <c r="C6" i="37"/>
  <c r="C4" i="37"/>
  <c r="D4" i="37"/>
  <c r="D15" i="37"/>
  <c r="F22" i="37"/>
  <c r="F11" i="37"/>
  <c r="F9" i="37"/>
  <c r="F10" i="37"/>
  <c r="F24" i="37"/>
  <c r="F7" i="37"/>
  <c r="F5" i="37"/>
  <c r="F19" i="37"/>
  <c r="F23" i="37"/>
  <c r="F12" i="37"/>
  <c r="F17" i="37"/>
  <c r="F6" i="37"/>
  <c r="F21" i="37"/>
  <c r="F13" i="37"/>
  <c r="F18" i="37"/>
  <c r="F4" i="37"/>
  <c r="F25" i="37"/>
  <c r="F15" i="37"/>
  <c r="C25" i="37"/>
  <c r="F3" i="31"/>
  <c r="E3" i="31"/>
  <c r="D3" i="31"/>
  <c r="C3" i="31"/>
  <c r="B3" i="31"/>
  <c r="B15" i="37"/>
  <c r="B24" i="37"/>
  <c r="B22" i="37"/>
  <c r="B19" i="37"/>
  <c r="B17" i="37"/>
  <c r="B13" i="37"/>
  <c r="B11" i="37"/>
  <c r="B9" i="37"/>
  <c r="B6" i="37"/>
  <c r="B21" i="37"/>
  <c r="B18" i="37"/>
  <c r="B12" i="37"/>
  <c r="B7" i="37"/>
  <c r="B23" i="37"/>
  <c r="B10" i="37"/>
  <c r="B5" i="37"/>
  <c r="B4" i="37"/>
  <c r="B25" i="37"/>
  <c r="B22" i="43" l="1"/>
  <c r="B13" i="43"/>
  <c r="B17" i="43"/>
  <c r="B11" i="36"/>
  <c r="B21" i="38"/>
  <c r="B15" i="39"/>
  <c r="B18" i="43"/>
  <c r="B19" i="43"/>
  <c r="B21" i="43"/>
  <c r="B23" i="43"/>
  <c r="B24" i="43"/>
  <c r="B4" i="43"/>
  <c r="B5" i="43"/>
  <c r="B6" i="43"/>
  <c r="B9" i="43"/>
  <c r="B10" i="43"/>
  <c r="B7" i="43"/>
  <c r="B11" i="43"/>
  <c r="B3" i="15"/>
  <c r="B25" i="15"/>
  <c r="B12" i="15"/>
  <c r="B22" i="15"/>
  <c r="B10" i="15"/>
  <c r="B20" i="15"/>
  <c r="B16" i="15"/>
  <c r="B18" i="15"/>
  <c r="B5" i="15"/>
  <c r="B7" i="15"/>
  <c r="B26" i="15"/>
  <c r="B13" i="15"/>
  <c r="B15" i="15"/>
  <c r="B19" i="15"/>
  <c r="B21" i="15"/>
  <c r="B11" i="15"/>
  <c r="B27" i="15"/>
  <c r="B24" i="15"/>
  <c r="B23" i="15"/>
  <c r="B9" i="15"/>
  <c r="B8" i="15"/>
  <c r="B6" i="15"/>
  <c r="B17" i="15"/>
  <c r="B4" i="15"/>
  <c r="B14" i="15"/>
  <c r="C21" i="15"/>
  <c r="C19" i="15"/>
  <c r="C9" i="15"/>
  <c r="C13" i="15"/>
  <c r="C3" i="15"/>
  <c r="C22" i="15"/>
  <c r="C5" i="15"/>
  <c r="C26" i="15"/>
  <c r="C16" i="15"/>
  <c r="C20" i="15"/>
  <c r="C18" i="15"/>
  <c r="C8" i="15"/>
  <c r="C12" i="15"/>
  <c r="C10" i="15"/>
  <c r="C15" i="15"/>
  <c r="C4" i="15"/>
  <c r="C14" i="15"/>
  <c r="C7" i="15"/>
  <c r="C23" i="15"/>
  <c r="C6" i="15"/>
  <c r="C25" i="15"/>
  <c r="C11" i="15"/>
  <c r="C27" i="15"/>
  <c r="C17" i="15"/>
  <c r="C24" i="15"/>
  <c r="B6" i="46" l="1"/>
  <c r="B14" i="46"/>
  <c r="B4" i="46"/>
  <c r="B9" i="46"/>
  <c r="B15" i="36"/>
  <c r="B11" i="46"/>
  <c r="B10" i="46"/>
  <c r="B13" i="46"/>
  <c r="B5" i="46"/>
  <c r="B7" i="46"/>
  <c r="B12" i="46"/>
  <c r="B8" i="46"/>
  <c r="B5" i="39"/>
  <c r="B6" i="39"/>
  <c r="B7" i="39"/>
  <c r="B9" i="39"/>
  <c r="B10" i="39"/>
  <c r="B11" i="39"/>
  <c r="B12" i="39"/>
  <c r="B13" i="39"/>
  <c r="B17" i="39"/>
  <c r="B18" i="39"/>
  <c r="B19" i="39"/>
  <c r="B21" i="39"/>
  <c r="B22" i="39"/>
  <c r="B23" i="39"/>
  <c r="B24" i="39"/>
  <c r="B4" i="39"/>
  <c r="B25" i="38"/>
  <c r="B25" i="39" s="1"/>
  <c r="B17" i="36" l="1"/>
  <c r="B15" i="46"/>
  <c r="B27" i="38"/>
  <c r="C4" i="38" l="1"/>
  <c r="C10" i="38" l="1"/>
  <c r="C9" i="38" s="1"/>
  <c r="C15" i="38" l="1"/>
  <c r="C21" i="38" l="1"/>
  <c r="C22" i="39" l="1"/>
  <c r="C24" i="39"/>
  <c r="C5" i="39"/>
  <c r="C21" i="39"/>
  <c r="C23" i="39"/>
  <c r="C4" i="39"/>
  <c r="C6" i="39"/>
  <c r="C25" i="38"/>
  <c r="C12" i="39"/>
  <c r="C11" i="39"/>
  <c r="C9" i="39"/>
  <c r="C10" i="39"/>
  <c r="C19" i="39"/>
  <c r="C18" i="39"/>
  <c r="C17" i="39"/>
  <c r="C13" i="39"/>
  <c r="C7" i="39"/>
  <c r="C15" i="39"/>
  <c r="C27" i="38" l="1"/>
  <c r="C25" i="39"/>
</calcChain>
</file>

<file path=xl/sharedStrings.xml><?xml version="1.0" encoding="utf-8"?>
<sst xmlns="http://schemas.openxmlformats.org/spreadsheetml/2006/main" count="735" uniqueCount="108">
  <si>
    <t>Industry</t>
  </si>
  <si>
    <t xml:space="preserve">Agriculture, Forestry and Fishing 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</si>
  <si>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</si>
  <si>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</si>
  <si>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</si>
  <si>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</si>
  <si>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</si>
  <si>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</si>
  <si>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</si>
  <si>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</si>
  <si>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</si>
  <si>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</si>
  <si>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</si>
  <si>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</si>
  <si>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</si>
  <si>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</si>
  <si>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</si>
  <si>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</si>
  <si>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</si>
  <si>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Services</t>
  </si>
  <si>
    <t>GDP at Basic Prices</t>
  </si>
  <si>
    <t>Net Taxes on Products</t>
  </si>
  <si>
    <t>Taxes on Products</t>
  </si>
  <si>
    <t>Less Subsidies on Products</t>
  </si>
  <si>
    <t>GDP at Market Prices</t>
  </si>
  <si>
    <t>Agriculture, Hunting and Fishing and forestry</t>
  </si>
  <si>
    <t>Total Contribution at Market</t>
  </si>
  <si>
    <t>Item/ Year</t>
  </si>
  <si>
    <t>Final Consumption Expenditure</t>
  </si>
  <si>
    <t xml:space="preserve">   Private Households Consumption Expenditure</t>
  </si>
  <si>
    <t xml:space="preserve">   Consumption of Private Non- Profit Bodies</t>
  </si>
  <si>
    <t xml:space="preserve">   Government Final Consumption Expenditure</t>
  </si>
  <si>
    <t>Gross Capital Formation</t>
  </si>
  <si>
    <t xml:space="preserve">   Gross fixed Capital Formation</t>
  </si>
  <si>
    <t>Government</t>
  </si>
  <si>
    <t>Other Sectors</t>
  </si>
  <si>
    <t xml:space="preserve">   Changes in Stocks</t>
  </si>
  <si>
    <t>Domestic Expenditure</t>
  </si>
  <si>
    <t>Net Exports of Goods and Services</t>
  </si>
  <si>
    <t xml:space="preserve">    Exports of Goods and Services</t>
  </si>
  <si>
    <t xml:space="preserve">    less Imports of Goods and Services</t>
  </si>
  <si>
    <t>Gross Domestic Product at Market Prices</t>
  </si>
  <si>
    <t>Net Property Income from Abroad</t>
  </si>
  <si>
    <t xml:space="preserve">   Primary Income Received from Abroad</t>
  </si>
  <si>
    <t xml:space="preserve">   Primary income paid abroad</t>
  </si>
  <si>
    <t>Gross National Income</t>
  </si>
  <si>
    <t>Gross fixed Capital Formation</t>
  </si>
  <si>
    <t>Changes in Stocks</t>
  </si>
  <si>
    <t>Compensation of employees</t>
  </si>
  <si>
    <t>Gross Operating Surplus</t>
  </si>
  <si>
    <t>Mixed Income</t>
  </si>
  <si>
    <t>Net taxes on products</t>
  </si>
  <si>
    <t xml:space="preserve">    Taxes on products</t>
  </si>
  <si>
    <t xml:space="preserve">    Subsidies on products</t>
  </si>
  <si>
    <t>Net primary income from abroad</t>
  </si>
  <si>
    <t xml:space="preserve">   Primary income received  from abroad </t>
  </si>
  <si>
    <t xml:space="preserve">   Primary  income paid abroad</t>
  </si>
  <si>
    <t>Expenditure Category</t>
  </si>
  <si>
    <t>Income Category</t>
  </si>
  <si>
    <t>Activities of Households as Employers &amp; Producing Activities</t>
  </si>
  <si>
    <t xml:space="preserve">Activities of Households as Employers Producing Activities </t>
  </si>
  <si>
    <t>Expenditure Categories</t>
  </si>
  <si>
    <t xml:space="preserve">Population </t>
  </si>
  <si>
    <t>ZWG</t>
  </si>
  <si>
    <t>%</t>
  </si>
  <si>
    <t>Per Capita GDP ZWL</t>
  </si>
  <si>
    <t>Per Capita GDP ZWG</t>
  </si>
  <si>
    <t>Table 1.1 : Gross Domestic Product by Industry at Current Prices :Zimbabwe Gold (ZWG)</t>
  </si>
  <si>
    <t>Table 1.2.Gross Domestic Product by Industry at Current Prices Percent Contribution</t>
  </si>
  <si>
    <t>Table 2.0: Gross Domestic Product by Industry at Constant Prices :Zimbabwe Gold (ZWG)</t>
  </si>
  <si>
    <t>Table 3.0: Gross Domestic Product by Industry at Current Prices :Zimbabwe Dollars (ZWL) After Economic Census Adjustment</t>
  </si>
  <si>
    <t>Table 3.1 Gross Domestic Product by Industry at Currentt Prices Percent Contribution</t>
  </si>
  <si>
    <t>Table 3.2: Gross Domestic Product  by Industry at Constant Prices (2023=100) in Zimbabwe dollars (ZWL) After Econom,ic Census Adjustment</t>
  </si>
  <si>
    <t>Table 3.3.Gross Domestic Product by Industry at Constant Prices (2023=100) Percent Contribution</t>
  </si>
  <si>
    <t xml:space="preserve">Table 3.4. Gross Domestic Product Growth Rates by Industry at Constant Prices (2023=100) </t>
  </si>
  <si>
    <t>Table 4.1: Gross Domestic Product by Expenditure  Approach at Current Prices (Zimbabwe Dollars, ZWL)</t>
  </si>
  <si>
    <t>Table 4.1: Gross Domestic Product by Expenditure Appoarch at Current Prices: Percent Contribution</t>
  </si>
  <si>
    <t>Table 5.0: Gross Domestic Product by Income Approach at Current Prices (ZWL)</t>
  </si>
  <si>
    <t>Total Contribution at Market Prices</t>
  </si>
  <si>
    <t>-</t>
  </si>
  <si>
    <t>Table 5.1: Gross Domestic Product by Income Approach at Current Prices (ZWL)</t>
  </si>
  <si>
    <t>GDP Per Capita ZWL</t>
  </si>
  <si>
    <t>Table 4.2: Gross Domestic Product by Expenditure  Approach at Constant Prices (Zimbabwe Dollars, ZWL) 2023=100</t>
  </si>
  <si>
    <t>Table 4.3: Gross Domestic Product by Expenditure  Approach at Constant Prices (Zimbabwe Dollars, ZWL) Percent Contribution</t>
  </si>
  <si>
    <t>Table 4.4: Gross Domestic Product by Expenditure  Approach at Constant Prices (Zimbabwe Dollars, ZWL)</t>
  </si>
  <si>
    <t>Table 4.5 : Gross Domestic Product by Expenditure  Approach at Current Prices (ZWG)</t>
  </si>
  <si>
    <t>Table 4.6: Gross Domestic Product by Expenditure Appoarch at Current  Prices : Percent Contribution</t>
  </si>
  <si>
    <t>Table 5.2: Gross Domestic Product by Income Approach at Constant Prices (ZWL) 2023=100</t>
  </si>
  <si>
    <t>Table 5.3: Gross Domestic Product by Income Approach at Constant Prices (ZWL) 2023=100</t>
  </si>
  <si>
    <t>Table 5.4: Gross Domestic Product by Income Approach at Constant Prices (2023=100)  Percent Growth Rate (ZWL)</t>
  </si>
  <si>
    <t>Table 5.5: Gross Domestic Product by Income Approach at Current Prices (ZWG)</t>
  </si>
  <si>
    <t>Table 5.6:Gross Domestic Product by Income Approach at Current Prices Percent Contribution</t>
  </si>
  <si>
    <t>Table 5.8 :Gross Domestic Product by Income Approach at Constant Prices Percent Contribution</t>
  </si>
  <si>
    <t>Average Exchange Rate ZWL to USD</t>
  </si>
  <si>
    <t>Exchange Rate ZWG to USD</t>
  </si>
  <si>
    <t>Population Absolute</t>
  </si>
  <si>
    <t>Per Capita GDP</t>
  </si>
  <si>
    <t>Net Primary Income from Abroad</t>
  </si>
  <si>
    <t>GDP in USD</t>
  </si>
  <si>
    <t>New ZWG</t>
  </si>
  <si>
    <t>Table 4.8: Gross Domestic Product by Expenditure Appoarch at Constant  Prices  (2025=100): Percent Contribution</t>
  </si>
  <si>
    <t>Table 4.8: Gross Domestic Product Growth Rates by Expenditure at Constant Prices  (2025=100)</t>
  </si>
  <si>
    <t>Table 5.9: Gross Domestic Product Income Approach Growth Rate at Constant Prices 2025=100</t>
  </si>
  <si>
    <t>Table 5.7: Gross Domestic Product by Income Approach at Constant 2025 Prices (ZWG)</t>
  </si>
  <si>
    <t xml:space="preserve">Table 4.7: Gross Domestic Product by Expenditure  Approach at Constant  Prices ZWG  (2025=100) </t>
  </si>
  <si>
    <t>Table 2.1: Gross Domestic Product by Industry at Constant Prices (2025=100) Percent Contribution</t>
  </si>
  <si>
    <t>Total GDP KP  Contribution at Market Prices</t>
  </si>
  <si>
    <t>Table 2.2.Gross Domestic Product by Industry at Constant Prices (2025=100) Percent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</si>
</sst>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68" formatCode="_(* #,##0_);_(* \(#,##0\);_(* &quot;-&quot;??_);_(@_)"/>
    <numFmt numFmtId="169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sz val="12"/>
      <color theme="1"/>
      <name val="Gill Sans MT"/>
      <family val="2"/>
    </font>
    <font>
      <sz val="12"/>
      <name val="Gill Sans MT"/>
      <family val="2"/>
    </font>
    <font>
      <sz val="11"/>
      <color theme="1"/>
      <name val="Gill Sans MT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ill Sans MT"/>
      <family val="2"/>
    </font>
    <font>
      <b/>
      <sz val="11"/>
      <color theme="1"/>
      <name val="Gill Sans MT"/>
      <family val="2"/>
    </font>
    <font>
      <sz val="12"/>
      <color rgb="FFFF0000"/>
      <name val="Gill Sans MT"/>
      <family val="2"/>
    </font>
    <font>
      <sz val="11"/>
      <color rgb="FFFF0000"/>
      <name val="Calibri"/>
      <family val="2"/>
      <scheme val="minor"/>
    </font>
    <font>
      <sz val="12"/>
      <color theme="1" tint="0.249977111117893"/>
      <name val="Gill Sans MT"/>
      <family val="2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1" xfId="0" applyFont="1" applyBorder="1"/>
    <xf numFmtId="0" fontId="3" fillId="0" borderId="1" xfId="0" applyFont="1" applyBorder="1"/>
    <xf numFmtId="167" fontId="3" fillId="0" borderId="1" xfId="1" applyNumberFormat="1" applyFont="1" applyBorder="1"/>
    <xf numFmtId="0" fontId="3" fillId="0" borderId="0" xfId="0" applyFont="1"/>
    <xf numFmtId="0" fontId="2" fillId="2" borderId="1" xfId="0" applyFont="1" applyFill="1" applyBorder="1"/>
    <xf numFmtId="165" fontId="3" fillId="0" borderId="1" xfId="0" applyNumberFormat="1" applyFont="1" applyBorder="1"/>
    <xf numFmtId="3" fontId="2" fillId="0" borderId="1" xfId="1" applyNumberFormat="1" applyFont="1" applyBorder="1"/>
    <xf numFmtId="3" fontId="3" fillId="0" borderId="1" xfId="1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7" fontId="2" fillId="0" borderId="1" xfId="1" applyNumberFormat="1" applyFont="1" applyBorder="1"/>
    <xf numFmtId="0" fontId="2" fillId="0" borderId="1" xfId="0" applyFont="1" applyBorder="1" applyAlignme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/>
    <xf numFmtId="164" fontId="3" fillId="0" borderId="0" xfId="1" applyFont="1"/>
    <xf numFmtId="43" fontId="3" fillId="0" borderId="0" xfId="0" applyNumberFormat="1" applyFont="1"/>
    <xf numFmtId="3" fontId="4" fillId="0" borderId="1" xfId="1" applyNumberFormat="1" applyFont="1" applyFill="1" applyBorder="1"/>
    <xf numFmtId="0" fontId="6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1" xfId="0" applyBorder="1"/>
    <xf numFmtId="0" fontId="7" fillId="0" borderId="0" xfId="0" applyFont="1"/>
    <xf numFmtId="0" fontId="0" fillId="0" borderId="0" xfId="0" applyAlignment="1"/>
    <xf numFmtId="165" fontId="2" fillId="2" borderId="1" xfId="0" applyNumberFormat="1" applyFont="1" applyFill="1" applyBorder="1" applyAlignment="1"/>
    <xf numFmtId="0" fontId="0" fillId="0" borderId="0" xfId="0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4" fontId="3" fillId="3" borderId="1" xfId="1" applyFont="1" applyFill="1" applyBorder="1" applyAlignment="1"/>
    <xf numFmtId="165" fontId="2" fillId="3" borderId="1" xfId="0" applyNumberFormat="1" applyFont="1" applyFill="1" applyBorder="1" applyAlignment="1"/>
    <xf numFmtId="165" fontId="2" fillId="3" borderId="1" xfId="0" applyNumberFormat="1" applyFont="1" applyFill="1" applyBorder="1"/>
    <xf numFmtId="167" fontId="3" fillId="0" borderId="1" xfId="2" applyNumberFormat="1" applyFont="1" applyFill="1" applyBorder="1"/>
    <xf numFmtId="165" fontId="3" fillId="3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2" fillId="0" borderId="1" xfId="0" applyFont="1" applyFill="1" applyBorder="1"/>
    <xf numFmtId="0" fontId="3" fillId="0" borderId="1" xfId="0" applyFont="1" applyFill="1" applyBorder="1"/>
    <xf numFmtId="43" fontId="0" fillId="0" borderId="0" xfId="0" applyNumberFormat="1" applyFill="1"/>
    <xf numFmtId="167" fontId="2" fillId="0" borderId="1" xfId="1" applyNumberFormat="1" applyFont="1" applyFill="1" applyBorder="1"/>
    <xf numFmtId="0" fontId="7" fillId="0" borderId="0" xfId="0" applyFont="1" applyFill="1"/>
    <xf numFmtId="167" fontId="3" fillId="0" borderId="1" xfId="1" applyNumberFormat="1" applyFont="1" applyFill="1" applyBorder="1"/>
    <xf numFmtId="165" fontId="3" fillId="0" borderId="1" xfId="0" applyNumberFormat="1" applyFont="1" applyFill="1" applyBorder="1"/>
    <xf numFmtId="167" fontId="3" fillId="0" borderId="1" xfId="1" applyNumberFormat="1" applyFont="1" applyFill="1" applyBorder="1" applyAlignment="1">
      <alignment horizontal="right"/>
    </xf>
    <xf numFmtId="167" fontId="3" fillId="0" borderId="0" xfId="1" applyNumberFormat="1" applyFont="1" applyFill="1" applyBorder="1" applyAlignment="1"/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0" borderId="1" xfId="1" applyNumberFormat="1" applyFont="1" applyFill="1" applyBorder="1" applyAlignment="1"/>
    <xf numFmtId="164" fontId="3" fillId="0" borderId="1" xfId="1" applyFont="1" applyFill="1" applyBorder="1" applyAlignment="1"/>
    <xf numFmtId="0" fontId="0" fillId="0" borderId="0" xfId="0" applyFill="1" applyAlignment="1"/>
    <xf numFmtId="2" fontId="0" fillId="0" borderId="0" xfId="0" applyNumberFormat="1" applyFill="1" applyAlignment="1"/>
    <xf numFmtId="0" fontId="2" fillId="3" borderId="1" xfId="0" applyFont="1" applyFill="1" applyBorder="1"/>
    <xf numFmtId="0" fontId="2" fillId="0" borderId="1" xfId="1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/>
    <xf numFmtId="166" fontId="3" fillId="0" borderId="1" xfId="1" applyNumberFormat="1" applyFont="1" applyFill="1" applyBorder="1" applyAlignment="1">
      <alignment horizontal="right" vertical="center"/>
    </xf>
    <xf numFmtId="166" fontId="2" fillId="3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7" fontId="2" fillId="3" borderId="1" xfId="1" applyNumberFormat="1" applyFont="1" applyFill="1" applyBorder="1"/>
    <xf numFmtId="167" fontId="3" fillId="0" borderId="0" xfId="1" applyNumberFormat="1" applyFont="1"/>
    <xf numFmtId="167" fontId="2" fillId="0" borderId="0" xfId="1" applyNumberFormat="1" applyFont="1"/>
    <xf numFmtId="3" fontId="3" fillId="0" borderId="1" xfId="1" applyNumberFormat="1" applyFont="1" applyFill="1" applyBorder="1"/>
    <xf numFmtId="3" fontId="2" fillId="0" borderId="1" xfId="0" applyNumberFormat="1" applyFont="1" applyBorder="1"/>
    <xf numFmtId="1" fontId="2" fillId="0" borderId="1" xfId="1" applyNumberFormat="1" applyFont="1" applyBorder="1"/>
    <xf numFmtId="2" fontId="3" fillId="0" borderId="1" xfId="1" applyNumberFormat="1" applyFont="1" applyFill="1" applyBorder="1" applyAlignment="1">
      <alignment vertical="center"/>
    </xf>
    <xf numFmtId="2" fontId="3" fillId="3" borderId="1" xfId="1" applyNumberFormat="1" applyFont="1" applyFill="1" applyBorder="1" applyAlignment="1">
      <alignment vertical="center"/>
    </xf>
    <xf numFmtId="167" fontId="3" fillId="0" borderId="0" xfId="1" applyNumberFormat="1" applyFont="1" applyFill="1" applyBorder="1"/>
    <xf numFmtId="167" fontId="2" fillId="0" borderId="0" xfId="1" applyNumberFormat="1" applyFont="1" applyFill="1" applyBorder="1"/>
    <xf numFmtId="167" fontId="3" fillId="0" borderId="0" xfId="2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2" fontId="3" fillId="0" borderId="0" xfId="0" applyNumberFormat="1" applyFont="1"/>
    <xf numFmtId="3" fontId="2" fillId="0" borderId="1" xfId="1" applyNumberFormat="1" applyFont="1" applyFill="1" applyBorder="1"/>
    <xf numFmtId="3" fontId="3" fillId="0" borderId="1" xfId="0" applyNumberFormat="1" applyFont="1" applyFill="1" applyBorder="1"/>
    <xf numFmtId="3" fontId="0" fillId="0" borderId="0" xfId="0" applyNumberFormat="1" applyFill="1"/>
    <xf numFmtId="0" fontId="4" fillId="0" borderId="0" xfId="0" applyFont="1" applyFill="1"/>
    <xf numFmtId="3" fontId="9" fillId="0" borderId="0" xfId="0" applyNumberFormat="1" applyFont="1"/>
    <xf numFmtId="3" fontId="9" fillId="0" borderId="1" xfId="0" applyNumberFormat="1" applyFont="1" applyBorder="1" applyAlignment="1">
      <alignment horizontal="right"/>
    </xf>
    <xf numFmtId="1" fontId="9" fillId="0" borderId="1" xfId="0" applyNumberFormat="1" applyFont="1" applyBorder="1"/>
    <xf numFmtId="3" fontId="9" fillId="0" borderId="1" xfId="0" applyNumberFormat="1" applyFont="1" applyBorder="1"/>
    <xf numFmtId="3" fontId="4" fillId="0" borderId="1" xfId="1" applyNumberFormat="1" applyFont="1" applyBorder="1"/>
    <xf numFmtId="3" fontId="4" fillId="0" borderId="1" xfId="0" applyNumberFormat="1" applyFont="1" applyBorder="1"/>
    <xf numFmtId="3" fontId="9" fillId="0" borderId="1" xfId="1" applyNumberFormat="1" applyFont="1" applyBorder="1"/>
    <xf numFmtId="3" fontId="4" fillId="0" borderId="0" xfId="0" applyNumberFormat="1" applyFont="1"/>
    <xf numFmtId="165" fontId="2" fillId="0" borderId="1" xfId="0" applyNumberFormat="1" applyFont="1" applyFill="1" applyBorder="1"/>
    <xf numFmtId="3" fontId="2" fillId="3" borderId="1" xfId="1" applyNumberFormat="1" applyFont="1" applyFill="1" applyBorder="1"/>
    <xf numFmtId="2" fontId="3" fillId="0" borderId="1" xfId="0" applyNumberFormat="1" applyFont="1" applyBorder="1"/>
    <xf numFmtId="2" fontId="2" fillId="0" borderId="1" xfId="0" applyNumberFormat="1" applyFont="1" applyBorder="1"/>
    <xf numFmtId="2" fontId="2" fillId="3" borderId="1" xfId="0" applyNumberFormat="1" applyFont="1" applyFill="1" applyBorder="1"/>
    <xf numFmtId="2" fontId="5" fillId="0" borderId="1" xfId="0" applyNumberFormat="1" applyFont="1" applyBorder="1" applyAlignment="1">
      <alignment vertical="center"/>
    </xf>
    <xf numFmtId="3" fontId="9" fillId="3" borderId="1" xfId="1" applyNumberFormat="1" applyFont="1" applyFill="1" applyBorder="1"/>
    <xf numFmtId="167" fontId="4" fillId="0" borderId="1" xfId="1" applyNumberFormat="1" applyFont="1" applyFill="1" applyBorder="1"/>
    <xf numFmtId="164" fontId="2" fillId="3" borderId="1" xfId="1" applyFont="1" applyFill="1" applyBorder="1" applyAlignment="1"/>
    <xf numFmtId="1" fontId="2" fillId="0" borderId="1" xfId="1" applyNumberFormat="1" applyFont="1" applyFill="1" applyBorder="1"/>
    <xf numFmtId="169" fontId="3" fillId="0" borderId="1" xfId="1" applyNumberFormat="1" applyFont="1" applyFill="1" applyBorder="1"/>
    <xf numFmtId="1" fontId="2" fillId="0" borderId="1" xfId="0" applyNumberFormat="1" applyFont="1" applyBorder="1"/>
    <xf numFmtId="3" fontId="2" fillId="3" borderId="1" xfId="0" applyNumberFormat="1" applyFont="1" applyFill="1" applyBorder="1"/>
    <xf numFmtId="166" fontId="3" fillId="0" borderId="1" xfId="1" applyNumberFormat="1" applyFont="1" applyBorder="1"/>
    <xf numFmtId="167" fontId="3" fillId="0" borderId="1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 vertical="center"/>
    </xf>
    <xf numFmtId="2" fontId="10" fillId="3" borderId="1" xfId="0" applyNumberFormat="1" applyFont="1" applyFill="1" applyBorder="1" applyAlignment="1">
      <alignment vertical="center"/>
    </xf>
    <xf numFmtId="3" fontId="3" fillId="3" borderId="1" xfId="1" applyNumberFormat="1" applyFont="1" applyFill="1" applyBorder="1"/>
    <xf numFmtId="169" fontId="3" fillId="0" borderId="1" xfId="1" applyNumberFormat="1" applyFont="1" applyBorder="1"/>
    <xf numFmtId="169" fontId="2" fillId="3" borderId="1" xfId="1" applyNumberFormat="1" applyFont="1" applyFill="1" applyBorder="1"/>
    <xf numFmtId="3" fontId="3" fillId="3" borderId="1" xfId="1" applyNumberFormat="1" applyFont="1" applyFill="1" applyBorder="1" applyAlignment="1">
      <alignment horizontal="right"/>
    </xf>
    <xf numFmtId="169" fontId="2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right"/>
    </xf>
    <xf numFmtId="3" fontId="2" fillId="3" borderId="1" xfId="1" applyNumberFormat="1" applyFont="1" applyFill="1" applyBorder="1" applyAlignment="1">
      <alignment horizontal="right"/>
    </xf>
    <xf numFmtId="166" fontId="2" fillId="0" borderId="1" xfId="1" applyNumberFormat="1" applyFont="1" applyBorder="1"/>
    <xf numFmtId="166" fontId="2" fillId="3" borderId="1" xfId="1" applyNumberFormat="1" applyFont="1" applyFill="1" applyBorder="1"/>
    <xf numFmtId="165" fontId="3" fillId="0" borderId="1" xfId="0" applyNumberFormat="1" applyFont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0" fontId="3" fillId="4" borderId="1" xfId="0" applyFont="1" applyFill="1" applyBorder="1"/>
    <xf numFmtId="0" fontId="3" fillId="4" borderId="0" xfId="0" applyFont="1" applyFill="1"/>
    <xf numFmtId="2" fontId="3" fillId="4" borderId="0" xfId="0" applyNumberFormat="1" applyFont="1" applyFill="1"/>
    <xf numFmtId="167" fontId="2" fillId="3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/>
    <xf numFmtId="3" fontId="9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7" fontId="2" fillId="0" borderId="1" xfId="2" applyNumberFormat="1" applyFont="1" applyFill="1" applyBorder="1"/>
    <xf numFmtId="164" fontId="3" fillId="0" borderId="1" xfId="2" applyFont="1" applyFill="1" applyBorder="1"/>
    <xf numFmtId="43" fontId="0" fillId="0" borderId="0" xfId="0" applyNumberFormat="1"/>
    <xf numFmtId="164" fontId="0" fillId="0" borderId="0" xfId="1" applyFont="1"/>
    <xf numFmtId="0" fontId="3" fillId="5" borderId="1" xfId="0" applyFont="1" applyFill="1" applyBorder="1"/>
    <xf numFmtId="0" fontId="12" fillId="0" borderId="0" xfId="0" applyFont="1" applyFill="1"/>
    <xf numFmtId="0" fontId="4" fillId="0" borderId="1" xfId="0" applyFont="1" applyFill="1" applyBorder="1"/>
    <xf numFmtId="165" fontId="3" fillId="5" borderId="1" xfId="0" applyNumberFormat="1" applyFont="1" applyFill="1" applyBorder="1"/>
    <xf numFmtId="167" fontId="3" fillId="0" borderId="1" xfId="0" applyNumberFormat="1" applyFont="1" applyFill="1" applyBorder="1"/>
    <xf numFmtId="43" fontId="4" fillId="0" borderId="1" xfId="0" applyNumberFormat="1" applyFont="1" applyFill="1" applyBorder="1"/>
    <xf numFmtId="167" fontId="2" fillId="0" borderId="1" xfId="0" applyNumberFormat="1" applyFont="1" applyFill="1" applyBorder="1"/>
    <xf numFmtId="0" fontId="13" fillId="0" borderId="1" xfId="0" applyFont="1" applyFill="1" applyBorder="1"/>
    <xf numFmtId="167" fontId="13" fillId="0" borderId="1" xfId="1" applyNumberFormat="1" applyFont="1" applyFill="1" applyBorder="1"/>
    <xf numFmtId="0" fontId="14" fillId="0" borderId="0" xfId="0" applyFont="1" applyFill="1"/>
    <xf numFmtId="3" fontId="9" fillId="0" borderId="0" xfId="0" applyNumberFormat="1" applyFont="1" applyFill="1"/>
    <xf numFmtId="3" fontId="9" fillId="0" borderId="1" xfId="0" applyNumberFormat="1" applyFont="1" applyFill="1" applyBorder="1" applyAlignment="1">
      <alignment horizontal="right"/>
    </xf>
    <xf numFmtId="1" fontId="9" fillId="0" borderId="1" xfId="0" applyNumberFormat="1" applyFont="1" applyFill="1" applyBorder="1"/>
    <xf numFmtId="167" fontId="3" fillId="0" borderId="0" xfId="1" applyNumberFormat="1" applyFont="1" applyFill="1"/>
    <xf numFmtId="3" fontId="4" fillId="0" borderId="1" xfId="0" applyNumberFormat="1" applyFont="1" applyFill="1" applyBorder="1"/>
    <xf numFmtId="3" fontId="9" fillId="0" borderId="1" xfId="1" applyNumberFormat="1" applyFont="1" applyFill="1" applyBorder="1"/>
    <xf numFmtId="3" fontId="4" fillId="0" borderId="0" xfId="0" applyNumberFormat="1" applyFont="1" applyFill="1"/>
    <xf numFmtId="0" fontId="9" fillId="0" borderId="0" xfId="0" applyFont="1"/>
    <xf numFmtId="0" fontId="15" fillId="0" borderId="0" xfId="0" applyFont="1"/>
    <xf numFmtId="0" fontId="3" fillId="7" borderId="0" xfId="0" applyFont="1" applyFill="1"/>
    <xf numFmtId="0" fontId="2" fillId="0" borderId="2" xfId="0" applyFont="1" applyFill="1" applyBorder="1"/>
    <xf numFmtId="0" fontId="3" fillId="0" borderId="2" xfId="0" applyFont="1" applyFill="1" applyBorder="1"/>
    <xf numFmtId="167" fontId="3" fillId="0" borderId="2" xfId="1" applyNumberFormat="1" applyFont="1" applyFill="1" applyBorder="1"/>
    <xf numFmtId="2" fontId="3" fillId="7" borderId="1" xfId="0" applyNumberFormat="1" applyFont="1" applyFill="1" applyBorder="1"/>
    <xf numFmtId="0" fontId="3" fillId="7" borderId="1" xfId="0" applyFont="1" applyFill="1" applyBorder="1"/>
    <xf numFmtId="167" fontId="4" fillId="0" borderId="2" xfId="4" applyNumberFormat="1" applyFont="1" applyFill="1" applyBorder="1"/>
    <xf numFmtId="166" fontId="2" fillId="6" borderId="1" xfId="1" applyNumberFormat="1" applyFont="1" applyFill="1" applyBorder="1" applyAlignment="1">
      <alignment horizontal="right" vertical="center"/>
    </xf>
    <xf numFmtId="164" fontId="16" fillId="0" borderId="0" xfId="1" applyFont="1" applyFill="1"/>
    <xf numFmtId="43" fontId="2" fillId="0" borderId="0" xfId="0" applyNumberFormat="1" applyFont="1"/>
    <xf numFmtId="165" fontId="2" fillId="6" borderId="1" xfId="0" applyNumberFormat="1" applyFont="1" applyFill="1" applyBorder="1"/>
    <xf numFmtId="168" fontId="3" fillId="0" borderId="1" xfId="0" applyNumberFormat="1" applyFont="1" applyBorder="1"/>
    <xf numFmtId="168" fontId="2" fillId="0" borderId="1" xfId="0" applyNumberFormat="1" applyFont="1" applyBorder="1"/>
    <xf numFmtId="164" fontId="3" fillId="0" borderId="1" xfId="1" applyFont="1" applyBorder="1"/>
    <xf numFmtId="167" fontId="2" fillId="6" borderId="1" xfId="1" applyNumberFormat="1" applyFont="1" applyFill="1" applyBorder="1"/>
    <xf numFmtId="165" fontId="3" fillId="0" borderId="0" xfId="0" applyNumberFormat="1" applyFont="1"/>
    <xf numFmtId="164" fontId="2" fillId="0" borderId="0" xfId="1" applyFont="1"/>
    <xf numFmtId="165" fontId="10" fillId="3" borderId="1" xfId="0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horizontal="right"/>
    </xf>
    <xf numFmtId="164" fontId="4" fillId="0" borderId="1" xfId="1" applyFont="1" applyBorder="1"/>
    <xf numFmtId="2" fontId="2" fillId="6" borderId="1" xfId="0" applyNumberFormat="1" applyFont="1" applyFill="1" applyBorder="1"/>
    <xf numFmtId="2" fontId="4" fillId="0" borderId="1" xfId="0" applyNumberFormat="1" applyFont="1" applyBorder="1"/>
    <xf numFmtId="2" fontId="9" fillId="0" borderId="1" xfId="0" applyNumberFormat="1" applyFont="1" applyBorder="1"/>
    <xf numFmtId="0" fontId="4" fillId="0" borderId="2" xfId="0" applyFont="1" applyFill="1" applyBorder="1"/>
    <xf numFmtId="164" fontId="4" fillId="0" borderId="1" xfId="1" applyFont="1" applyFill="1" applyBorder="1"/>
    <xf numFmtId="0" fontId="9" fillId="0" borderId="1" xfId="0" applyFont="1" applyBorder="1"/>
  </cellXfs>
  <cellStyles count="6">
    <cellStyle name="Comma" xfId="1" builtinId="3"/>
    <cellStyle name="Comma 2" xfId="3" xr:uid="{C9D3EF88-E81D-4657-9BAC-8A398C20B257}"/>
    <cellStyle name="Comma 2 2" xfId="4" xr:uid="{E2DCEECC-A401-4346-8E3A-5FC452ADC1D4}"/>
    <cellStyle name="Comma 5" xfId="2" xr:uid="{A99C537E-32F9-4234-92D0-CCD849CCA46F}"/>
    <cellStyle name="Normal" xfId="0" builtinId="0"/>
    <cellStyle name="Normal 5" xfId="5" xr:uid="{A99D8B8B-8356-45EE-9C67-518CEC071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96DC-CDE8-4AC4-B18A-EA3BB39E4DE8}">
  <dimension ref="A1:C3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C1"/>
    </sheetView>
  </sheetViews>
  <sheetFormatPr defaultRowHeight="14.4" x14ac:dyDescent="0.3"/>
  <cols>
    <col min="1" max="1" width="70.109375" customWidth="1"/>
    <col min="2" max="2" width="24.6640625" bestFit="1" customWidth="1"/>
    <col min="3" max="3" width="20.88671875" bestFit="1" customWidth="1"/>
  </cols>
  <sheetData>
    <row r="1" spans="1:3" s="1" customFormat="1" ht="19.2" x14ac:dyDescent="0.5">
      <c r="A1" s="1" t="s">
        <v>67</v>
      </c>
      <c r="B1" s="2"/>
      <c r="C1" s="2"/>
    </row>
    <row r="2" spans="1:3" ht="19.2" x14ac:dyDescent="0.5">
      <c r="A2" s="23"/>
      <c r="B2" s="12" t="s">
        <v>63</v>
      </c>
      <c r="C2" s="12" t="s">
        <v>63</v>
      </c>
    </row>
    <row r="3" spans="1:3" s="35" customFormat="1" ht="19.2" x14ac:dyDescent="0.5">
      <c r="A3" s="36" t="s">
        <v>0</v>
      </c>
      <c r="B3" s="46">
        <v>2024</v>
      </c>
      <c r="C3" s="53">
        <v>2025</v>
      </c>
    </row>
    <row r="4" spans="1:3" s="35" customFormat="1" ht="19.2" x14ac:dyDescent="0.5">
      <c r="A4" s="37" t="s">
        <v>1</v>
      </c>
      <c r="B4" s="41">
        <v>71500588844.789703</v>
      </c>
      <c r="C4" s="41">
        <v>172244435134.30743</v>
      </c>
    </row>
    <row r="5" spans="1:3" s="35" customFormat="1" ht="19.2" x14ac:dyDescent="0.5">
      <c r="A5" s="37" t="s">
        <v>2</v>
      </c>
      <c r="B5" s="41">
        <v>117948066149.43765</v>
      </c>
      <c r="C5" s="41">
        <v>247152311810.15234</v>
      </c>
    </row>
    <row r="6" spans="1:3" s="35" customFormat="1" ht="19.2" x14ac:dyDescent="0.5">
      <c r="A6" s="37" t="s">
        <v>3</v>
      </c>
      <c r="B6" s="41">
        <v>128086648646.10254</v>
      </c>
      <c r="C6" s="41">
        <v>261186914307.60834</v>
      </c>
    </row>
    <row r="7" spans="1:3" s="35" customFormat="1" ht="19.2" x14ac:dyDescent="0.5">
      <c r="A7" s="37" t="s">
        <v>4</v>
      </c>
      <c r="B7" s="41">
        <v>17952197832</v>
      </c>
      <c r="C7" s="41">
        <v>46931940797.618156</v>
      </c>
    </row>
    <row r="8" spans="1:3" s="35" customFormat="1" ht="19.2" x14ac:dyDescent="0.5">
      <c r="A8" s="37" t="s">
        <v>5</v>
      </c>
      <c r="B8" s="41">
        <v>3804983496</v>
      </c>
      <c r="C8" s="152">
        <v>5603149979.7247801</v>
      </c>
    </row>
    <row r="9" spans="1:3" s="35" customFormat="1" ht="19.2" x14ac:dyDescent="0.5">
      <c r="A9" s="37" t="s">
        <v>6</v>
      </c>
      <c r="B9" s="41">
        <v>20175701578.590992</v>
      </c>
      <c r="C9" s="41">
        <v>32596136265.163181</v>
      </c>
    </row>
    <row r="10" spans="1:3" s="35" customFormat="1" ht="19.2" x14ac:dyDescent="0.5">
      <c r="A10" s="37" t="s">
        <v>7</v>
      </c>
      <c r="B10" s="41">
        <v>97070549772.146179</v>
      </c>
      <c r="C10" s="41">
        <v>169990145023.80557</v>
      </c>
    </row>
    <row r="11" spans="1:3" s="128" customFormat="1" ht="19.2" x14ac:dyDescent="0.5">
      <c r="A11" s="129" t="s">
        <v>8</v>
      </c>
      <c r="B11" s="92">
        <v>26909742132.89856</v>
      </c>
      <c r="C11" s="92">
        <v>57927420230.367393</v>
      </c>
    </row>
    <row r="12" spans="1:3" s="35" customFormat="1" ht="19.2" x14ac:dyDescent="0.5">
      <c r="A12" s="129" t="s">
        <v>9</v>
      </c>
      <c r="B12" s="92">
        <v>21180440253.023998</v>
      </c>
      <c r="C12" s="92">
        <v>66778619736.95771</v>
      </c>
    </row>
    <row r="13" spans="1:3" s="35" customFormat="1" ht="19.2" x14ac:dyDescent="0.5">
      <c r="A13" s="37" t="s">
        <v>10</v>
      </c>
      <c r="B13" s="41">
        <v>15207619455.009401</v>
      </c>
      <c r="C13" s="41">
        <v>26487605285.915478</v>
      </c>
    </row>
    <row r="14" spans="1:3" s="35" customFormat="1" ht="19.2" x14ac:dyDescent="0.5">
      <c r="A14" s="37" t="s">
        <v>11</v>
      </c>
      <c r="B14" s="41">
        <v>90216022887.720001</v>
      </c>
      <c r="C14" s="43">
        <v>97822786858.232101</v>
      </c>
    </row>
    <row r="15" spans="1:3" s="35" customFormat="1" ht="19.2" x14ac:dyDescent="0.5">
      <c r="A15" s="37" t="s">
        <v>12</v>
      </c>
      <c r="B15" s="41">
        <v>21066401773.523041</v>
      </c>
      <c r="C15" s="41">
        <v>74745665742.50264</v>
      </c>
    </row>
    <row r="16" spans="1:3" s="136" customFormat="1" ht="19.2" x14ac:dyDescent="0.5">
      <c r="A16" s="134" t="s">
        <v>13</v>
      </c>
      <c r="B16" s="135">
        <v>5302108544.8536015</v>
      </c>
      <c r="C16" s="135">
        <v>2286199676.5335007</v>
      </c>
    </row>
    <row r="17" spans="1:3" s="35" customFormat="1" ht="19.2" x14ac:dyDescent="0.5">
      <c r="A17" s="37" t="s">
        <v>14</v>
      </c>
      <c r="B17" s="41">
        <v>19801537887.717949</v>
      </c>
      <c r="C17" s="41">
        <v>13669501782.102095</v>
      </c>
    </row>
    <row r="18" spans="1:3" s="35" customFormat="1" ht="19.2" x14ac:dyDescent="0.5">
      <c r="A18" s="37" t="s">
        <v>15</v>
      </c>
      <c r="B18" s="41">
        <v>39860907523</v>
      </c>
      <c r="C18" s="41">
        <v>78300495098.806381</v>
      </c>
    </row>
    <row r="19" spans="1:3" s="35" customFormat="1" ht="19.2" x14ac:dyDescent="0.5">
      <c r="A19" s="37" t="s">
        <v>16</v>
      </c>
      <c r="B19" s="41">
        <v>34587188390.827164</v>
      </c>
      <c r="C19" s="41">
        <v>53099323896.872841</v>
      </c>
    </row>
    <row r="20" spans="1:3" s="35" customFormat="1" ht="19.2" x14ac:dyDescent="0.5">
      <c r="A20" s="37" t="s">
        <v>17</v>
      </c>
      <c r="B20" s="41">
        <v>16852778289.677725</v>
      </c>
      <c r="C20" s="41">
        <v>19129000000</v>
      </c>
    </row>
    <row r="21" spans="1:3" s="35" customFormat="1" ht="19.2" x14ac:dyDescent="0.5">
      <c r="A21" s="37" t="s">
        <v>18</v>
      </c>
      <c r="B21" s="41">
        <v>1050527776.1228533</v>
      </c>
      <c r="C21" s="41">
        <v>2475477797.0594506</v>
      </c>
    </row>
    <row r="22" spans="1:3" s="35" customFormat="1" ht="19.2" x14ac:dyDescent="0.5">
      <c r="A22" s="37" t="s">
        <v>19</v>
      </c>
      <c r="B22" s="41">
        <v>24491622225.498516</v>
      </c>
      <c r="C22" s="41">
        <v>32052238675.884239</v>
      </c>
    </row>
    <row r="23" spans="1:3" s="35" customFormat="1" ht="19.2" x14ac:dyDescent="0.5">
      <c r="A23" s="37" t="s">
        <v>59</v>
      </c>
      <c r="B23" s="41">
        <v>2852912106.6100216</v>
      </c>
      <c r="C23" s="41">
        <v>3883882411.6224003</v>
      </c>
    </row>
    <row r="24" spans="1:3" s="24" customFormat="1" ht="19.2" x14ac:dyDescent="0.5">
      <c r="A24" s="7" t="s">
        <v>20</v>
      </c>
      <c r="B24" s="58">
        <v>775918545565.5498</v>
      </c>
      <c r="C24" s="58">
        <f>SUM(C4:C23)</f>
        <v>1464363250511.2361</v>
      </c>
    </row>
    <row r="25" spans="1:3" ht="19.2" x14ac:dyDescent="0.5">
      <c r="A25" s="4" t="s">
        <v>21</v>
      </c>
      <c r="B25" s="32">
        <v>47019743906.01149</v>
      </c>
      <c r="C25" s="32">
        <f>C26-C27</f>
        <v>86160045142.487457</v>
      </c>
    </row>
    <row r="26" spans="1:3" ht="19.2" x14ac:dyDescent="0.5">
      <c r="A26" s="4" t="s">
        <v>22</v>
      </c>
      <c r="B26" s="41">
        <v>48134715749.146118</v>
      </c>
      <c r="C26" s="41">
        <v>93508550082.396118</v>
      </c>
    </row>
    <row r="27" spans="1:3" ht="19.2" x14ac:dyDescent="0.5">
      <c r="A27" s="4" t="s">
        <v>23</v>
      </c>
      <c r="B27" s="41">
        <v>1114971843.1346266</v>
      </c>
      <c r="C27" s="41">
        <v>7348504939.9086552</v>
      </c>
    </row>
    <row r="28" spans="1:3" s="24" customFormat="1" ht="19.2" x14ac:dyDescent="0.5">
      <c r="A28" s="7" t="s">
        <v>24</v>
      </c>
      <c r="B28" s="58">
        <v>822938289471.56128</v>
      </c>
      <c r="C28" s="58">
        <f>C24+C25</f>
        <v>1550523295653.7236</v>
      </c>
    </row>
    <row r="29" spans="1:3" ht="19.2" x14ac:dyDescent="0.5">
      <c r="A29" s="4" t="s">
        <v>95</v>
      </c>
      <c r="B29" s="143">
        <v>15674310</v>
      </c>
      <c r="C29" s="140">
        <v>15922590</v>
      </c>
    </row>
    <row r="30" spans="1:3" ht="19.2" x14ac:dyDescent="0.5">
      <c r="A30" s="4" t="s">
        <v>96</v>
      </c>
      <c r="B30" s="5">
        <f>B28/B29</f>
        <v>52502.361473746612</v>
      </c>
      <c r="C30" s="5">
        <f>C28/C29</f>
        <v>97378.836963943904</v>
      </c>
    </row>
    <row r="31" spans="1:3" s="6" customFormat="1" ht="19.2" x14ac:dyDescent="0.5">
      <c r="A31" s="127" t="s">
        <v>94</v>
      </c>
      <c r="B31" s="130">
        <v>18</v>
      </c>
      <c r="C31" s="130">
        <v>30.4</v>
      </c>
    </row>
    <row r="32" spans="1:3" s="24" customFormat="1" ht="19.2" x14ac:dyDescent="0.5">
      <c r="A32" s="36" t="s">
        <v>98</v>
      </c>
      <c r="B32" s="41">
        <f>B28/B31</f>
        <v>45718793859.531181</v>
      </c>
      <c r="C32" s="41">
        <f>C28/C31</f>
        <v>51004055778.083015</v>
      </c>
    </row>
    <row r="33" spans="2:3" x14ac:dyDescent="0.3">
      <c r="B33" s="125"/>
      <c r="C33" s="125"/>
    </row>
    <row r="34" spans="2:3" x14ac:dyDescent="0.3">
      <c r="B34" s="126"/>
      <c r="C34" s="126"/>
    </row>
    <row r="35" spans="2:3" x14ac:dyDescent="0.3">
      <c r="B35" s="125"/>
      <c r="C35" s="125"/>
    </row>
  </sheetData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0C0F-21A2-48C0-A9B8-3CD47CD95D73}">
  <dimension ref="A1:F28"/>
  <sheetViews>
    <sheetView zoomScaleNormal="100" workbookViewId="0">
      <selection activeCell="G1" sqref="G1"/>
    </sheetView>
  </sheetViews>
  <sheetFormatPr defaultColWidth="8.88671875" defaultRowHeight="19.2" x14ac:dyDescent="0.5"/>
  <cols>
    <col min="1" max="1" width="58.88671875" style="6" customWidth="1"/>
    <col min="2" max="16384" width="8.88671875" style="6"/>
  </cols>
  <sheetData>
    <row r="1" spans="1:6" s="1" customFormat="1" x14ac:dyDescent="0.5">
      <c r="A1" s="1" t="s">
        <v>74</v>
      </c>
    </row>
    <row r="2" spans="1:6" x14ac:dyDescent="0.5">
      <c r="A2" s="4"/>
      <c r="B2" s="4"/>
      <c r="C2" s="4"/>
      <c r="D2" s="4"/>
      <c r="E2" s="4"/>
      <c r="F2" s="4"/>
    </row>
    <row r="3" spans="1:6" s="1" customFormat="1" x14ac:dyDescent="0.5">
      <c r="A3" s="3" t="s">
        <v>0</v>
      </c>
      <c r="B3" s="3">
        <v>2019</v>
      </c>
      <c r="C3" s="3">
        <v>2020</v>
      </c>
      <c r="D3" s="3">
        <v>2021</v>
      </c>
      <c r="E3" s="3">
        <v>2022</v>
      </c>
      <c r="F3" s="3">
        <v>2023</v>
      </c>
    </row>
    <row r="4" spans="1:6" x14ac:dyDescent="0.5">
      <c r="A4" s="4" t="s">
        <v>25</v>
      </c>
      <c r="B4" s="112" t="s">
        <v>79</v>
      </c>
      <c r="C4" s="8">
        <f>'Table 3.2 GDP KP ZWL 2019_2023 '!C3/'Table 3.2 GDP KP ZWL 2019_2023 '!B3*100-100</f>
        <v>16.878622404120975</v>
      </c>
      <c r="D4" s="8">
        <f>'Table 3.2 GDP KP ZWL 2019_2023 '!D3/'Table 3.2 GDP KP ZWL 2019_2023 '!C3*100-100</f>
        <v>21.235926730586471</v>
      </c>
      <c r="E4" s="8">
        <f>'Table 3.2 GDP KP ZWL 2019_2023 '!E3/'Table 3.2 GDP KP ZWL 2019_2023 '!D3*100-100</f>
        <v>7.6853845110582029</v>
      </c>
      <c r="F4" s="8">
        <f>'Table 3.2 GDP KP ZWL 2019_2023 '!F3/'Table 3.2 GDP KP ZWL 2019_2023 '!E3*100-100</f>
        <v>8.8722433013526967</v>
      </c>
    </row>
    <row r="5" spans="1:6" x14ac:dyDescent="0.5">
      <c r="A5" s="4" t="s">
        <v>2</v>
      </c>
      <c r="B5" s="112" t="s">
        <v>79</v>
      </c>
      <c r="C5" s="8">
        <f>'Table 3.2 GDP KP ZWL 2019_2023 '!C4/'Table 3.2 GDP KP ZWL 2019_2023 '!B4*100-100</f>
        <v>1.8341899663239616</v>
      </c>
      <c r="D5" s="8">
        <f>'Table 3.2 GDP KP ZWL 2019_2023 '!D4/'Table 3.2 GDP KP ZWL 2019_2023 '!C4*100-100</f>
        <v>7.6057011076825347</v>
      </c>
      <c r="E5" s="8">
        <f>'Table 3.2 GDP KP ZWL 2019_2023 '!E4/'Table 3.2 GDP KP ZWL 2019_2023 '!D4*100-100</f>
        <v>10.604293573101302</v>
      </c>
      <c r="F5" s="8">
        <f>'Table 3.2 GDP KP ZWL 2019_2023 '!F4/'Table 3.2 GDP KP ZWL 2019_2023 '!E4*100-100</f>
        <v>5.9969064134838987</v>
      </c>
    </row>
    <row r="6" spans="1:6" x14ac:dyDescent="0.5">
      <c r="A6" s="4" t="s">
        <v>3</v>
      </c>
      <c r="B6" s="112" t="s">
        <v>79</v>
      </c>
      <c r="C6" s="8">
        <f>'Table 3.2 GDP KP ZWL 2019_2023 '!C5/'Table 3.2 GDP KP ZWL 2019_2023 '!B5*100-100</f>
        <v>-17.491320942544192</v>
      </c>
      <c r="D6" s="8">
        <f>'Table 3.2 GDP KP ZWL 2019_2023 '!D5/'Table 3.2 GDP KP ZWL 2019_2023 '!C5*100-100</f>
        <v>2.2532537556887036</v>
      </c>
      <c r="E6" s="8">
        <f>'Table 3.2 GDP KP ZWL 2019_2023 '!E5/'Table 3.2 GDP KP ZWL 2019_2023 '!D5*100-100</f>
        <v>2.1230604634750421</v>
      </c>
      <c r="F6" s="8">
        <f>'Table 3.2 GDP KP ZWL 2019_2023 '!F5/'Table 3.2 GDP KP ZWL 2019_2023 '!E5*100-100</f>
        <v>2.2964156937998297</v>
      </c>
    </row>
    <row r="7" spans="1:6" x14ac:dyDescent="0.5">
      <c r="A7" s="4" t="s">
        <v>4</v>
      </c>
      <c r="B7" s="112" t="s">
        <v>79</v>
      </c>
      <c r="C7" s="8">
        <f>'Table 3.2 GDP KP ZWL 2019_2023 '!C6/'Table 3.2 GDP KP ZWL 2019_2023 '!B6*100-100</f>
        <v>-6.3300312807088943</v>
      </c>
      <c r="D7" s="8">
        <f>'Table 3.2 GDP KP ZWL 2019_2023 '!D6/'Table 3.2 GDP KP ZWL 2019_2023 '!C6*100-100</f>
        <v>33.913133528066851</v>
      </c>
      <c r="E7" s="8">
        <f>'Table 3.2 GDP KP ZWL 2019_2023 '!E6/'Table 3.2 GDP KP ZWL 2019_2023 '!D6*100-100</f>
        <v>3.4850622366536186</v>
      </c>
      <c r="F7" s="8">
        <f>'Table 3.2 GDP KP ZWL 2019_2023 '!F6/'Table 3.2 GDP KP ZWL 2019_2023 '!E6*100-100</f>
        <v>-3.6780254072998559</v>
      </c>
    </row>
    <row r="8" spans="1:6" x14ac:dyDescent="0.5">
      <c r="A8" s="4" t="s">
        <v>5</v>
      </c>
      <c r="B8" s="112" t="s">
        <v>79</v>
      </c>
      <c r="C8" s="8">
        <f>'Table 3.2 GDP KP ZWL 2019_2023 '!C7/'Table 3.2 GDP KP ZWL 2019_2023 '!B7*100-100</f>
        <v>1.8902988761982726</v>
      </c>
      <c r="D8" s="8">
        <f>'Table 3.2 GDP KP ZWL 2019_2023 '!D7/'Table 3.2 GDP KP ZWL 2019_2023 '!C7*100-100</f>
        <v>12.720900470557098</v>
      </c>
      <c r="E8" s="8">
        <f>'Table 3.2 GDP KP ZWL 2019_2023 '!E7/'Table 3.2 GDP KP ZWL 2019_2023 '!D7*100-100</f>
        <v>1.6999999999999886</v>
      </c>
      <c r="F8" s="8">
        <f>'Table 3.2 GDP KP ZWL 2019_2023 '!F7/'Table 3.2 GDP KP ZWL 2019_2023 '!E7*100-100</f>
        <v>-4.6865981083131487</v>
      </c>
    </row>
    <row r="9" spans="1:6" x14ac:dyDescent="0.5">
      <c r="A9" s="4" t="s">
        <v>6</v>
      </c>
      <c r="B9" s="112" t="s">
        <v>79</v>
      </c>
      <c r="C9" s="8">
        <f>'Table 3.2 GDP KP ZWL 2019_2023 '!C8/'Table 3.2 GDP KP ZWL 2019_2023 '!B8*100-100</f>
        <v>10.293591370695637</v>
      </c>
      <c r="D9" s="8">
        <f>'Table 3.2 GDP KP ZWL 2019_2023 '!D8/'Table 3.2 GDP KP ZWL 2019_2023 '!C8*100-100</f>
        <v>3.7906556228483765</v>
      </c>
      <c r="E9" s="8">
        <f>'Table 3.2 GDP KP ZWL 2019_2023 '!E8/'Table 3.2 GDP KP ZWL 2019_2023 '!D8*100-100</f>
        <v>0.10478101825893305</v>
      </c>
      <c r="F9" s="8">
        <f>'Table 3.2 GDP KP ZWL 2019_2023 '!F8/'Table 3.2 GDP KP ZWL 2019_2023 '!E8*100-100</f>
        <v>7.4583460990725854</v>
      </c>
    </row>
    <row r="10" spans="1:6" x14ac:dyDescent="0.5">
      <c r="A10" s="4" t="s">
        <v>7</v>
      </c>
      <c r="B10" s="112" t="s">
        <v>79</v>
      </c>
      <c r="C10" s="8">
        <f>'Table 3.2 GDP KP ZWL 2019_2023 '!C9/'Table 3.2 GDP KP ZWL 2019_2023 '!B9*100-100</f>
        <v>-6.5645850983787994</v>
      </c>
      <c r="D10" s="8">
        <f>'Table 3.2 GDP KP ZWL 2019_2023 '!D9/'Table 3.2 GDP KP ZWL 2019_2023 '!C9*100-100</f>
        <v>9.7067758964897877</v>
      </c>
      <c r="E10" s="8">
        <f>'Table 3.2 GDP KP ZWL 2019_2023 '!E9/'Table 3.2 GDP KP ZWL 2019_2023 '!D9*100-100</f>
        <v>4.9012014503665711</v>
      </c>
      <c r="F10" s="8">
        <f>'Table 3.2 GDP KP ZWL 2019_2023 '!F9/'Table 3.2 GDP KP ZWL 2019_2023 '!E9*100-100</f>
        <v>7.8431893055591217</v>
      </c>
    </row>
    <row r="11" spans="1:6" x14ac:dyDescent="0.5">
      <c r="A11" s="4" t="s">
        <v>8</v>
      </c>
      <c r="B11" s="112" t="s">
        <v>79</v>
      </c>
      <c r="C11" s="8">
        <f>'Table 3.2 GDP KP ZWL 2019_2023 '!C10/'Table 3.2 GDP KP ZWL 2019_2023 '!B10*100-100</f>
        <v>-29.813774904790463</v>
      </c>
      <c r="D11" s="8">
        <f>'Table 3.2 GDP KP ZWL 2019_2023 '!D10/'Table 3.2 GDP KP ZWL 2019_2023 '!C10*100-100</f>
        <v>8.9518493983840983</v>
      </c>
      <c r="E11" s="8">
        <f>'Table 3.2 GDP KP ZWL 2019_2023 '!E10/'Table 3.2 GDP KP ZWL 2019_2023 '!D10*100-100</f>
        <v>6.88280312181071</v>
      </c>
      <c r="F11" s="8">
        <f>'Table 3.2 GDP KP ZWL 2019_2023 '!F10/'Table 3.2 GDP KP ZWL 2019_2023 '!E10*100-100</f>
        <v>10.631593369067204</v>
      </c>
    </row>
    <row r="12" spans="1:6" x14ac:dyDescent="0.5">
      <c r="A12" s="4" t="s">
        <v>9</v>
      </c>
      <c r="B12" s="112" t="s">
        <v>79</v>
      </c>
      <c r="C12" s="8">
        <f>'Table 3.2 GDP KP ZWL 2019_2023 '!C11/'Table 3.2 GDP KP ZWL 2019_2023 '!B11*100-100</f>
        <v>-61</v>
      </c>
      <c r="D12" s="8">
        <f>'Table 3.2 GDP KP ZWL 2019_2023 '!D11/'Table 3.2 GDP KP ZWL 2019_2023 '!C11*100-100</f>
        <v>38.46153846153851</v>
      </c>
      <c r="E12" s="8">
        <f>'Table 3.2 GDP KP ZWL 2019_2023 '!E11/'Table 3.2 GDP KP ZWL 2019_2023 '!D11*100-100</f>
        <v>23.688251065666435</v>
      </c>
      <c r="F12" s="8">
        <f>'Table 3.2 GDP KP ZWL 2019_2023 '!F11/'Table 3.2 GDP KP ZWL 2019_2023 '!E11*100-100</f>
        <v>26.406554673918748</v>
      </c>
    </row>
    <row r="13" spans="1:6" x14ac:dyDescent="0.5">
      <c r="A13" s="4" t="s">
        <v>10</v>
      </c>
      <c r="B13" s="112" t="s">
        <v>79</v>
      </c>
      <c r="C13" s="8">
        <f>'Table 3.2 GDP KP ZWL 2019_2023 '!C12/'Table 3.2 GDP KP ZWL 2019_2023 '!B12*100-100</f>
        <v>10.723713644526711</v>
      </c>
      <c r="D13" s="8">
        <f>'Table 3.2 GDP KP ZWL 2019_2023 '!D12/'Table 3.2 GDP KP ZWL 2019_2023 '!C12*100-100</f>
        <v>10.38925685588525</v>
      </c>
      <c r="E13" s="8">
        <f>'Table 3.2 GDP KP ZWL 2019_2023 '!E12/'Table 3.2 GDP KP ZWL 2019_2023 '!D12*100-100</f>
        <v>13.926729211257964</v>
      </c>
      <c r="F13" s="8">
        <f>'Table 3.2 GDP KP ZWL 2019_2023 '!F12/'Table 3.2 GDP KP ZWL 2019_2023 '!E12*100-100</f>
        <v>16.608488728837429</v>
      </c>
    </row>
    <row r="14" spans="1:6" x14ac:dyDescent="0.5">
      <c r="A14" s="4" t="s">
        <v>11</v>
      </c>
      <c r="B14" s="112" t="s">
        <v>79</v>
      </c>
      <c r="C14" s="8">
        <f>'Table 3.2 GDP KP ZWL 2019_2023 '!C13/'Table 3.2 GDP KP ZWL 2019_2023 '!B13*100-100</f>
        <v>11.915487997323197</v>
      </c>
      <c r="D14" s="8">
        <f>'Table 3.2 GDP KP ZWL 2019_2023 '!D13/'Table 3.2 GDP KP ZWL 2019_2023 '!C13*100-100</f>
        <v>3.0082726123868468</v>
      </c>
      <c r="E14" s="8">
        <f>'Table 3.2 GDP KP ZWL 2019_2023 '!E13/'Table 3.2 GDP KP ZWL 2019_2023 '!D13*100-100</f>
        <v>15.628999999999962</v>
      </c>
      <c r="F14" s="8">
        <f>'Table 3.2 GDP KP ZWL 2019_2023 '!F13/'Table 3.2 GDP KP ZWL 2019_2023 '!E13*100-100</f>
        <v>2.3899999979335718</v>
      </c>
    </row>
    <row r="15" spans="1:6" x14ac:dyDescent="0.5">
      <c r="A15" s="4" t="s">
        <v>12</v>
      </c>
      <c r="B15" s="112" t="s">
        <v>79</v>
      </c>
      <c r="C15" s="8">
        <f>'Table 3.2 GDP KP ZWL 2019_2023 '!C14/'Table 3.2 GDP KP ZWL 2019_2023 '!B14*100-100</f>
        <v>0.76081854303255625</v>
      </c>
      <c r="D15" s="8">
        <f>'Table 3.2 GDP KP ZWL 2019_2023 '!D14/'Table 3.2 GDP KP ZWL 2019_2023 '!C14*100-100</f>
        <v>4.0991767001072503</v>
      </c>
      <c r="E15" s="8">
        <f>'Table 3.2 GDP KP ZWL 2019_2023 '!E14/'Table 3.2 GDP KP ZWL 2019_2023 '!D14*100-100</f>
        <v>0.11223031081715362</v>
      </c>
      <c r="F15" s="8">
        <f>'Table 3.2 GDP KP ZWL 2019_2023 '!F14/'Table 3.2 GDP KP ZWL 2019_2023 '!E14*100-100</f>
        <v>0.27993335864098867</v>
      </c>
    </row>
    <row r="16" spans="1:6" x14ac:dyDescent="0.5">
      <c r="A16" s="4" t="s">
        <v>13</v>
      </c>
      <c r="B16" s="112" t="s">
        <v>79</v>
      </c>
      <c r="C16" s="8">
        <f>'Table 3.2 GDP KP ZWL 2019_2023 '!C15/'Table 3.2 GDP KP ZWL 2019_2023 '!B15*100-100</f>
        <v>-9.3778361466638813</v>
      </c>
      <c r="D16" s="8">
        <f>'Table 3.2 GDP KP ZWL 2019_2023 '!D15/'Table 3.2 GDP KP ZWL 2019_2023 '!C15*100-100</f>
        <v>-3.0844509606382502</v>
      </c>
      <c r="E16" s="8">
        <f>'Table 3.2 GDP KP ZWL 2019_2023 '!E15/'Table 3.2 GDP KP ZWL 2019_2023 '!D15*100-100</f>
        <v>-0.33246518775396794</v>
      </c>
      <c r="F16" s="8">
        <f>'Table 3.2 GDP KP ZWL 2019_2023 '!F15/'Table 3.2 GDP KP ZWL 2019_2023 '!E15*100-100</f>
        <v>0.92284802706004143</v>
      </c>
    </row>
    <row r="17" spans="1:6" x14ac:dyDescent="0.5">
      <c r="A17" s="4" t="s">
        <v>14</v>
      </c>
      <c r="B17" s="112" t="s">
        <v>79</v>
      </c>
      <c r="C17" s="8">
        <f>'Table 3.2 GDP KP ZWL 2019_2023 '!C16/'Table 3.2 GDP KP ZWL 2019_2023 '!B16*100-100</f>
        <v>-35.430437940519766</v>
      </c>
      <c r="D17" s="8">
        <f>'Table 3.2 GDP KP ZWL 2019_2023 '!D16/'Table 3.2 GDP KP ZWL 2019_2023 '!C16*100-100</f>
        <v>14.575678810692793</v>
      </c>
      <c r="E17" s="8">
        <f>'Table 3.2 GDP KP ZWL 2019_2023 '!E16/'Table 3.2 GDP KP ZWL 2019_2023 '!D16*100-100</f>
        <v>1.7307515698231413</v>
      </c>
      <c r="F17" s="8">
        <f>'Table 3.2 GDP KP ZWL 2019_2023 '!F16/'Table 3.2 GDP KP ZWL 2019_2023 '!E16*100-100</f>
        <v>1.5628644608227376</v>
      </c>
    </row>
    <row r="18" spans="1:6" x14ac:dyDescent="0.5">
      <c r="A18" s="4" t="s">
        <v>15</v>
      </c>
      <c r="B18" s="112" t="s">
        <v>79</v>
      </c>
      <c r="C18" s="8">
        <f>'Table 3.2 GDP KP ZWL 2019_2023 '!C17/'Table 3.2 GDP KP ZWL 2019_2023 '!B17*100-100</f>
        <v>1.7012023852150122</v>
      </c>
      <c r="D18" s="8">
        <f>'Table 3.2 GDP KP ZWL 2019_2023 '!D17/'Table 3.2 GDP KP ZWL 2019_2023 '!C17*100-100</f>
        <v>5.2603438753713334</v>
      </c>
      <c r="E18" s="8">
        <f>'Table 3.2 GDP KP ZWL 2019_2023 '!E17/'Table 3.2 GDP KP ZWL 2019_2023 '!D17*100-100</f>
        <v>0.33706973849612609</v>
      </c>
      <c r="F18" s="8">
        <f>'Table 3.2 GDP KP ZWL 2019_2023 '!F17/'Table 3.2 GDP KP ZWL 2019_2023 '!E17*100-100</f>
        <v>3.1299574745395518</v>
      </c>
    </row>
    <row r="19" spans="1:6" x14ac:dyDescent="0.5">
      <c r="A19" s="4" t="s">
        <v>16</v>
      </c>
      <c r="B19" s="112" t="s">
        <v>79</v>
      </c>
      <c r="C19" s="8">
        <f>'Table 3.2 GDP KP ZWL 2019_2023 '!C18/'Table 3.2 GDP KP ZWL 2019_2023 '!B18*100-100</f>
        <v>-26.525898366196685</v>
      </c>
      <c r="D19" s="8">
        <f>'Table 3.2 GDP KP ZWL 2019_2023 '!D18/'Table 3.2 GDP KP ZWL 2019_2023 '!C18*100-100</f>
        <v>5.8262032465995901</v>
      </c>
      <c r="E19" s="8">
        <f>'Table 3.2 GDP KP ZWL 2019_2023 '!E18/'Table 3.2 GDP KP ZWL 2019_2023 '!D18*100-100</f>
        <v>5.5237096383953741</v>
      </c>
      <c r="F19" s="8">
        <f>'Table 3.2 GDP KP ZWL 2019_2023 '!F18/'Table 3.2 GDP KP ZWL 2019_2023 '!E18*100-100</f>
        <v>6.8421770064993837</v>
      </c>
    </row>
    <row r="20" spans="1:6" x14ac:dyDescent="0.5">
      <c r="A20" s="4" t="s">
        <v>17</v>
      </c>
      <c r="B20" s="112" t="s">
        <v>79</v>
      </c>
      <c r="C20" s="8">
        <f>'Table 3.2 GDP KP ZWL 2019_2023 '!C19/'Table 3.2 GDP KP ZWL 2019_2023 '!B19*100-100</f>
        <v>15.182843675466003</v>
      </c>
      <c r="D20" s="8">
        <f>'Table 3.2 GDP KP ZWL 2019_2023 '!D19/'Table 3.2 GDP KP ZWL 2019_2023 '!C19*100-100</f>
        <v>18.595829539663967</v>
      </c>
      <c r="E20" s="8">
        <f>'Table 3.2 GDP KP ZWL 2019_2023 '!E19/'Table 3.2 GDP KP ZWL 2019_2023 '!D19*100-100</f>
        <v>-1.6635902222332106</v>
      </c>
      <c r="F20" s="8">
        <f>'Table 3.2 GDP KP ZWL 2019_2023 '!F19/'Table 3.2 GDP KP ZWL 2019_2023 '!E19*100-100</f>
        <v>2.3781784435949191</v>
      </c>
    </row>
    <row r="21" spans="1:6" x14ac:dyDescent="0.5">
      <c r="A21" s="4" t="s">
        <v>18</v>
      </c>
      <c r="B21" s="112" t="s">
        <v>79</v>
      </c>
      <c r="C21" s="8">
        <f>'Table 3.2 GDP KP ZWL 2019_2023 '!C20/'Table 3.2 GDP KP ZWL 2019_2023 '!B20*100-100</f>
        <v>-30.627290339966279</v>
      </c>
      <c r="D21" s="8">
        <f>'Table 3.2 GDP KP ZWL 2019_2023 '!D20/'Table 3.2 GDP KP ZWL 2019_2023 '!C20*100-100</f>
        <v>14.02351578416679</v>
      </c>
      <c r="E21" s="8">
        <f>'Table 3.2 GDP KP ZWL 2019_2023 '!E20/'Table 3.2 GDP KP ZWL 2019_2023 '!D20*100-100</f>
        <v>3.6182698785736136</v>
      </c>
      <c r="F21" s="8">
        <f>'Table 3.2 GDP KP ZWL 2019_2023 '!F20/'Table 3.2 GDP KP ZWL 2019_2023 '!E20*100-100</f>
        <v>1.198190949655185</v>
      </c>
    </row>
    <row r="22" spans="1:6" x14ac:dyDescent="0.5">
      <c r="A22" s="4" t="s">
        <v>19</v>
      </c>
      <c r="B22" s="112" t="s">
        <v>79</v>
      </c>
      <c r="C22" s="8">
        <f>'Table 3.2 GDP KP ZWL 2019_2023 '!C21/'Table 3.2 GDP KP ZWL 2019_2023 '!B21*100-100</f>
        <v>-14.951712615606795</v>
      </c>
      <c r="D22" s="8">
        <f>'Table 3.2 GDP KP ZWL 2019_2023 '!D21/'Table 3.2 GDP KP ZWL 2019_2023 '!C21*100-100</f>
        <v>-0.72136547158405051</v>
      </c>
      <c r="E22" s="8">
        <f>'Table 3.2 GDP KP ZWL 2019_2023 '!E21/'Table 3.2 GDP KP ZWL 2019_2023 '!D21*100-100</f>
        <v>1.4162433086575561</v>
      </c>
      <c r="F22" s="8">
        <f>'Table 3.2 GDP KP ZWL 2019_2023 '!F21/'Table 3.2 GDP KP ZWL 2019_2023 '!E21*100-100</f>
        <v>6.4970206219783933</v>
      </c>
    </row>
    <row r="23" spans="1:6" x14ac:dyDescent="0.5">
      <c r="A23" s="4" t="s">
        <v>60</v>
      </c>
      <c r="B23" s="112" t="s">
        <v>79</v>
      </c>
      <c r="C23" s="8">
        <f>'Table 3.2 GDP KP ZWL 2019_2023 '!C22/'Table 3.2 GDP KP ZWL 2019_2023 '!B22*100-100</f>
        <v>-3.0892715670041468</v>
      </c>
      <c r="D23" s="8">
        <f>'Table 3.2 GDP KP ZWL 2019_2023 '!D22/'Table 3.2 GDP KP ZWL 2019_2023 '!C22*100-100</f>
        <v>2.2749271218748106</v>
      </c>
      <c r="E23" s="8">
        <f>'Table 3.2 GDP KP ZWL 2019_2023 '!E22/'Table 3.2 GDP KP ZWL 2019_2023 '!D22*100-100</f>
        <v>-2.4764142591296689</v>
      </c>
      <c r="F23" s="8">
        <f>'Table 3.2 GDP KP ZWL 2019_2023 '!F22/'Table 3.2 GDP KP ZWL 2019_2023 '!E22*100-100</f>
        <v>0.53585749142916939</v>
      </c>
    </row>
    <row r="24" spans="1:6" s="1" customFormat="1" x14ac:dyDescent="0.5">
      <c r="A24" s="52" t="s">
        <v>20</v>
      </c>
      <c r="B24" s="113" t="s">
        <v>79</v>
      </c>
      <c r="C24" s="31">
        <f>'Table 3.2 GDP KP ZWL 2019_2023 '!C23/'Table 3.2 GDP KP ZWL 2019_2023 '!B23*100-100</f>
        <v>-7.7067321679563463</v>
      </c>
      <c r="D24" s="31">
        <f>'Table 3.2 GDP KP ZWL 2019_2023 '!D23/'Table 3.2 GDP KP ZWL 2019_2023 '!C23*100-100</f>
        <v>8.3997055342676532</v>
      </c>
      <c r="E24" s="31">
        <f>'Table 3.2 GDP KP ZWL 2019_2023 '!E23/'Table 3.2 GDP KP ZWL 2019_2023 '!D23*100-100</f>
        <v>6.2296732604307294</v>
      </c>
      <c r="F24" s="31">
        <f>'Table 3.2 GDP KP ZWL 2019_2023 '!F23/'Table 3.2 GDP KP ZWL 2019_2023 '!E23*100-100</f>
        <v>5.4866677805204915</v>
      </c>
    </row>
    <row r="25" spans="1:6" x14ac:dyDescent="0.5">
      <c r="A25" s="4" t="s">
        <v>21</v>
      </c>
      <c r="B25" s="112" t="s">
        <v>79</v>
      </c>
      <c r="C25" s="8">
        <f>'Table 3.2 GDP KP ZWL 2019_2023 '!C24/'Table 3.2 GDP KP ZWL 2019_2023 '!B24*100-100</f>
        <v>-9.5576292620027203</v>
      </c>
      <c r="D25" s="8">
        <f>'Table 3.2 GDP KP ZWL 2019_2023 '!D24/'Table 3.2 GDP KP ZWL 2019_2023 '!C24*100-100</f>
        <v>9.5689360185364336</v>
      </c>
      <c r="E25" s="8">
        <f>'Table 3.2 GDP KP ZWL 2019_2023 '!E24/'Table 3.2 GDP KP ZWL 2019_2023 '!D24*100-100</f>
        <v>4.6977471843320444</v>
      </c>
      <c r="F25" s="8">
        <f>'Table 3.2 GDP KP ZWL 2019_2023 '!F24/'Table 3.2 GDP KP ZWL 2019_2023 '!E24*100-100</f>
        <v>2.9111188792372502</v>
      </c>
    </row>
    <row r="26" spans="1:6" x14ac:dyDescent="0.5">
      <c r="A26" s="4" t="s">
        <v>22</v>
      </c>
      <c r="B26" s="112" t="s">
        <v>79</v>
      </c>
      <c r="C26" s="8">
        <f>'Table 3.2 GDP KP ZWL 2019_2023 '!C25/'Table 3.2 GDP KP ZWL 2019_2023 '!B25*100-100</f>
        <v>-10.100538990589513</v>
      </c>
      <c r="D26" s="8">
        <f>'Table 3.2 GDP KP ZWL 2019_2023 '!D25/'Table 3.2 GDP KP ZWL 2019_2023 '!C25*100-100</f>
        <v>9.5269501456660066</v>
      </c>
      <c r="E26" s="8">
        <f>'Table 3.2 GDP KP ZWL 2019_2023 '!E25/'Table 3.2 GDP KP ZWL 2019_2023 '!D25*100-100</f>
        <v>4.7263546122811988</v>
      </c>
      <c r="F26" s="8">
        <f>'Table 3.2 GDP KP ZWL 2019_2023 '!F25/'Table 3.2 GDP KP ZWL 2019_2023 '!E25*100-100</f>
        <v>2.9222794989827179</v>
      </c>
    </row>
    <row r="27" spans="1:6" x14ac:dyDescent="0.5">
      <c r="A27" s="4" t="s">
        <v>23</v>
      </c>
      <c r="B27" s="112" t="s">
        <v>79</v>
      </c>
      <c r="C27" s="8">
        <f>'Table 3.2 GDP KP ZWL 2019_2023 '!C26/'Table 3.2 GDP KP ZWL 2019_2023 '!B26*100-100</f>
        <v>-28.407620801074572</v>
      </c>
      <c r="D27" s="8">
        <f>'Table 3.2 GDP KP ZWL 2019_2023 '!D26/'Table 3.2 GDP KP ZWL 2019_2023 '!C26*100-100</f>
        <v>7.7384053281196401</v>
      </c>
      <c r="E27" s="8">
        <f>'Table 3.2 GDP KP ZWL 2019_2023 '!E26/'Table 3.2 GDP KP ZWL 2019_2023 '!D26*100-100</f>
        <v>5.9657000000000124</v>
      </c>
      <c r="F27" s="8">
        <f>'Table 3.2 GDP KP ZWL 2019_2023 '!F26/'Table 3.2 GDP KP ZWL 2019_2023 '!E26*100-100</f>
        <v>3.4000000000000057</v>
      </c>
    </row>
    <row r="28" spans="1:6" s="1" customFormat="1" x14ac:dyDescent="0.5">
      <c r="A28" s="52" t="s">
        <v>24</v>
      </c>
      <c r="B28" s="113" t="s">
        <v>79</v>
      </c>
      <c r="C28" s="31">
        <f>'Table 3.2 GDP KP ZWL 2019_2023 '!C27/'Table 3.2 GDP KP ZWL 2019_2023 '!B27*100-100</f>
        <v>-7.8169506184685389</v>
      </c>
      <c r="D28" s="31">
        <f>'Table 3.2 GDP KP ZWL 2019_2023 '!D27/'Table 3.2 GDP KP ZWL 2019_2023 '!C27*100-100</f>
        <v>8.4680169089426158</v>
      </c>
      <c r="E28" s="31">
        <f>'Table 3.2 GDP KP ZWL 2019_2023 '!E27/'Table 3.2 GDP KP ZWL 2019_2023 '!D27*100-100</f>
        <v>6.1392632648157246</v>
      </c>
      <c r="F28" s="31">
        <f>'Table 3.2 GDP KP ZWL 2019_2023 '!F27/'Table 3.2 GDP KP ZWL 2019_2023 '!E27*100-100</f>
        <v>5.3367304730087994</v>
      </c>
    </row>
  </sheetData>
  <pageMargins left="0.7" right="0.7" top="0.75" bottom="0.75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8980-07F5-4F18-B8EC-F695FB664153}">
  <dimension ref="A1:F27"/>
  <sheetViews>
    <sheetView zoomScaleNormal="100" workbookViewId="0">
      <selection activeCell="B1" sqref="B1"/>
    </sheetView>
  </sheetViews>
  <sheetFormatPr defaultColWidth="8.88671875" defaultRowHeight="19.2" x14ac:dyDescent="0.5"/>
  <cols>
    <col min="1" max="1" width="43.109375" style="22" customWidth="1"/>
    <col min="2" max="2" width="19.88671875" style="22" bestFit="1" customWidth="1"/>
    <col min="3" max="4" width="21.5546875" style="22" bestFit="1" customWidth="1"/>
    <col min="5" max="5" width="25.5546875" style="22" bestFit="1" customWidth="1"/>
    <col min="6" max="6" width="23.77734375" style="22" bestFit="1" customWidth="1"/>
    <col min="7" max="16384" width="8.88671875" style="22"/>
  </cols>
  <sheetData>
    <row r="1" spans="1:6" s="21" customFormat="1" x14ac:dyDescent="0.5">
      <c r="A1" s="21" t="s">
        <v>75</v>
      </c>
    </row>
    <row r="2" spans="1:6" x14ac:dyDescent="0.5">
      <c r="A2" s="37"/>
      <c r="B2" s="74"/>
      <c r="C2" s="74"/>
      <c r="D2" s="74"/>
      <c r="E2" s="74"/>
      <c r="F2" s="74"/>
    </row>
    <row r="3" spans="1:6" s="21" customFormat="1" x14ac:dyDescent="0.5">
      <c r="A3" s="73" t="s">
        <v>27</v>
      </c>
      <c r="B3" s="94">
        <v>2019</v>
      </c>
      <c r="C3" s="94">
        <v>2020</v>
      </c>
      <c r="D3" s="94">
        <v>2021</v>
      </c>
      <c r="E3" s="94">
        <v>2022</v>
      </c>
      <c r="F3" s="94">
        <v>2023</v>
      </c>
    </row>
    <row r="4" spans="1:6" s="21" customFormat="1" x14ac:dyDescent="0.5">
      <c r="A4" s="73" t="s">
        <v>28</v>
      </c>
      <c r="B4" s="73">
        <f>B5+B6+B7</f>
        <v>304292299093.64252</v>
      </c>
      <c r="C4" s="73">
        <f t="shared" ref="C4:F4" si="0">C5+C6+C7</f>
        <v>1937008008712.2925</v>
      </c>
      <c r="D4" s="73">
        <f t="shared" si="0"/>
        <v>4348311299966.5942</v>
      </c>
      <c r="E4" s="73">
        <f t="shared" si="0"/>
        <v>18161833519309.531</v>
      </c>
      <c r="F4" s="73">
        <f t="shared" si="0"/>
        <v>162103107370212.81</v>
      </c>
    </row>
    <row r="5" spans="1:6" s="76" customFormat="1" x14ac:dyDescent="0.5">
      <c r="A5" s="61" t="s">
        <v>29</v>
      </c>
      <c r="B5" s="61">
        <v>278572610150.85236</v>
      </c>
      <c r="C5" s="61">
        <v>1750959475765.1553</v>
      </c>
      <c r="D5" s="61">
        <v>3709589835472.917</v>
      </c>
      <c r="E5" s="61">
        <v>15172462185742.264</v>
      </c>
      <c r="F5" s="61">
        <v>131271204295212.39</v>
      </c>
    </row>
    <row r="6" spans="1:6" x14ac:dyDescent="0.5">
      <c r="A6" s="61" t="s">
        <v>30</v>
      </c>
      <c r="B6" s="61">
        <v>10147869037.781996</v>
      </c>
      <c r="C6" s="61">
        <v>63778970818.105309</v>
      </c>
      <c r="D6" s="61">
        <v>162913495305.68811</v>
      </c>
      <c r="E6" s="61">
        <v>921021784271.49463</v>
      </c>
      <c r="F6" s="61">
        <v>10657085929791.682</v>
      </c>
    </row>
    <row r="7" spans="1:6" x14ac:dyDescent="0.5">
      <c r="A7" s="61" t="s">
        <v>31</v>
      </c>
      <c r="B7" s="61">
        <v>15571819905.008171</v>
      </c>
      <c r="C7" s="61">
        <v>122269562129.03192</v>
      </c>
      <c r="D7" s="61">
        <v>475807969187.9892</v>
      </c>
      <c r="E7" s="61">
        <v>2068349549295.7727</v>
      </c>
      <c r="F7" s="61">
        <v>20174817145208.766</v>
      </c>
    </row>
    <row r="8" spans="1:6" s="21" customFormat="1" x14ac:dyDescent="0.5">
      <c r="A8" s="61"/>
      <c r="B8" s="61"/>
      <c r="C8" s="61"/>
      <c r="D8" s="61"/>
      <c r="E8" s="61"/>
      <c r="F8" s="61"/>
    </row>
    <row r="9" spans="1:6" s="21" customFormat="1" x14ac:dyDescent="0.5">
      <c r="A9" s="73" t="s">
        <v>32</v>
      </c>
      <c r="B9" s="73">
        <f>B10+B13</f>
        <v>21350042178.410198</v>
      </c>
      <c r="C9" s="73">
        <f t="shared" ref="C9:F9" si="1">C10+C13</f>
        <v>150569877492.53214</v>
      </c>
      <c r="D9" s="73">
        <f t="shared" si="1"/>
        <v>462851976484.56604</v>
      </c>
      <c r="E9" s="73">
        <f t="shared" si="1"/>
        <v>1409144440759.4238</v>
      </c>
      <c r="F9" s="73">
        <f t="shared" si="1"/>
        <v>16894752205191.271</v>
      </c>
    </row>
    <row r="10" spans="1:6" x14ac:dyDescent="0.5">
      <c r="A10" s="61" t="s">
        <v>33</v>
      </c>
      <c r="B10" s="61">
        <f>B11+B12</f>
        <v>22701284543.532974</v>
      </c>
      <c r="C10" s="61">
        <f t="shared" ref="C10:F10" si="2">C11+C12</f>
        <v>138514897686.42474</v>
      </c>
      <c r="D10" s="61">
        <f t="shared" si="2"/>
        <v>395777359683.12952</v>
      </c>
      <c r="E10" s="61">
        <f t="shared" si="2"/>
        <v>1403235338011.1499</v>
      </c>
      <c r="F10" s="61">
        <f t="shared" si="2"/>
        <v>16308939633389.145</v>
      </c>
    </row>
    <row r="11" spans="1:6" x14ac:dyDescent="0.5">
      <c r="A11" s="61" t="s">
        <v>34</v>
      </c>
      <c r="B11" s="61">
        <v>8023581409.8700008</v>
      </c>
      <c r="C11" s="61">
        <v>55599082100.849998</v>
      </c>
      <c r="D11" s="61">
        <v>180879613343.62653</v>
      </c>
      <c r="E11" s="61">
        <v>484337359843.85974</v>
      </c>
      <c r="F11" s="61">
        <v>5772665576106.9092</v>
      </c>
    </row>
    <row r="12" spans="1:6" x14ac:dyDescent="0.5">
      <c r="A12" s="61" t="s">
        <v>35</v>
      </c>
      <c r="B12" s="61">
        <v>14677703133.662971</v>
      </c>
      <c r="C12" s="61">
        <v>82915815585.574753</v>
      </c>
      <c r="D12" s="61">
        <v>214897746339.50299</v>
      </c>
      <c r="E12" s="61">
        <v>918897978167.29004</v>
      </c>
      <c r="F12" s="61">
        <v>10536274057282.236</v>
      </c>
    </row>
    <row r="13" spans="1:6" x14ac:dyDescent="0.5">
      <c r="A13" s="61" t="s">
        <v>36</v>
      </c>
      <c r="B13" s="61">
        <v>-1351242365.1227748</v>
      </c>
      <c r="C13" s="61">
        <v>12054979806.107391</v>
      </c>
      <c r="D13" s="61">
        <v>67074616801.436523</v>
      </c>
      <c r="E13" s="61">
        <v>5909102748.2738457</v>
      </c>
      <c r="F13" s="61">
        <v>585812571802.1261</v>
      </c>
    </row>
    <row r="14" spans="1:6" x14ac:dyDescent="0.5">
      <c r="A14" s="61"/>
      <c r="B14" s="61"/>
      <c r="C14" s="61"/>
      <c r="D14" s="61"/>
      <c r="E14" s="61"/>
      <c r="F14" s="61"/>
    </row>
    <row r="15" spans="1:6" s="21" customFormat="1" x14ac:dyDescent="0.5">
      <c r="A15" s="73" t="s">
        <v>37</v>
      </c>
      <c r="B15" s="73">
        <f>B4+B9</f>
        <v>325642341272.05273</v>
      </c>
      <c r="C15" s="73">
        <f t="shared" ref="C15:F15" si="3">C4+C9</f>
        <v>2087577886204.8247</v>
      </c>
      <c r="D15" s="73">
        <f t="shared" si="3"/>
        <v>4811163276451.1602</v>
      </c>
      <c r="E15" s="73">
        <f t="shared" si="3"/>
        <v>19570977960068.953</v>
      </c>
      <c r="F15" s="73">
        <f t="shared" si="3"/>
        <v>178997859575404.09</v>
      </c>
    </row>
    <row r="16" spans="1:6" x14ac:dyDescent="0.5">
      <c r="A16" s="61"/>
      <c r="B16" s="61"/>
      <c r="C16" s="61"/>
      <c r="D16" s="61"/>
      <c r="E16" s="61"/>
      <c r="F16" s="61"/>
    </row>
    <row r="17" spans="1:6" s="21" customFormat="1" x14ac:dyDescent="0.5">
      <c r="A17" s="73" t="s">
        <v>38</v>
      </c>
      <c r="B17" s="73">
        <f>B18-B19</f>
        <v>-1459013242.1173935</v>
      </c>
      <c r="C17" s="73">
        <f t="shared" ref="C17:F17" si="4">C18-C19</f>
        <v>-37603050428.983765</v>
      </c>
      <c r="D17" s="73">
        <f t="shared" si="4"/>
        <v>-168959713038.14746</v>
      </c>
      <c r="E17" s="73">
        <f t="shared" si="4"/>
        <v>-1120676587491.0371</v>
      </c>
      <c r="F17" s="73">
        <f t="shared" si="4"/>
        <v>-10209809244164.547</v>
      </c>
    </row>
    <row r="18" spans="1:6" x14ac:dyDescent="0.5">
      <c r="A18" s="61" t="s">
        <v>39</v>
      </c>
      <c r="B18" s="61">
        <v>58462863836.707512</v>
      </c>
      <c r="C18" s="61">
        <v>307375710882.57159</v>
      </c>
      <c r="D18" s="61">
        <v>726515885644.86316</v>
      </c>
      <c r="E18" s="61">
        <v>3463218242912.9121</v>
      </c>
      <c r="F18" s="61">
        <v>28852390586218.563</v>
      </c>
    </row>
    <row r="19" spans="1:6" x14ac:dyDescent="0.5">
      <c r="A19" s="61" t="s">
        <v>40</v>
      </c>
      <c r="B19" s="61">
        <v>59921877078.824905</v>
      </c>
      <c r="C19" s="61">
        <v>344978761311.55536</v>
      </c>
      <c r="D19" s="61">
        <v>895475598683.01062</v>
      </c>
      <c r="E19" s="61">
        <v>4583894830403.9492</v>
      </c>
      <c r="F19" s="61">
        <v>39062199830383.109</v>
      </c>
    </row>
    <row r="20" spans="1:6" x14ac:dyDescent="0.5">
      <c r="A20" s="61"/>
      <c r="B20" s="61"/>
      <c r="C20" s="61"/>
      <c r="D20" s="61"/>
      <c r="E20" s="61"/>
      <c r="F20" s="61"/>
    </row>
    <row r="21" spans="1:6" s="21" customFormat="1" x14ac:dyDescent="0.5">
      <c r="A21" s="73" t="s">
        <v>41</v>
      </c>
      <c r="B21" s="73">
        <f>B15+B17</f>
        <v>324183328029.93536</v>
      </c>
      <c r="C21" s="73">
        <f t="shared" ref="C21:F21" si="5">C15+C17</f>
        <v>2049974835775.8408</v>
      </c>
      <c r="D21" s="73">
        <f t="shared" si="5"/>
        <v>4642203563413.0127</v>
      </c>
      <c r="E21" s="73">
        <f t="shared" si="5"/>
        <v>18450301372577.914</v>
      </c>
      <c r="F21" s="73">
        <f t="shared" si="5"/>
        <v>168788050331239.56</v>
      </c>
    </row>
    <row r="22" spans="1:6" x14ac:dyDescent="0.5">
      <c r="A22" s="61" t="s">
        <v>42</v>
      </c>
      <c r="B22" s="61">
        <f>B23-B24</f>
        <v>-3760741300.1835895</v>
      </c>
      <c r="C22" s="61">
        <f t="shared" ref="C22:F22" si="6">C23-C24</f>
        <v>-27618657342.665649</v>
      </c>
      <c r="D22" s="61">
        <f t="shared" si="6"/>
        <v>-72454984095.87233</v>
      </c>
      <c r="E22" s="61">
        <f t="shared" si="6"/>
        <v>-289059791642.11078</v>
      </c>
      <c r="F22" s="61">
        <f t="shared" si="6"/>
        <v>-1651972319396.7083</v>
      </c>
    </row>
    <row r="23" spans="1:6" x14ac:dyDescent="0.5">
      <c r="A23" s="61" t="s">
        <v>43</v>
      </c>
      <c r="B23" s="61">
        <v>171209429.74027029</v>
      </c>
      <c r="C23" s="61">
        <v>442052286.7997734</v>
      </c>
      <c r="D23" s="61">
        <v>729316154.37057412</v>
      </c>
      <c r="E23" s="61">
        <v>3148393583.9189396</v>
      </c>
      <c r="F23" s="61">
        <v>26550983628.01403</v>
      </c>
    </row>
    <row r="24" spans="1:6" x14ac:dyDescent="0.5">
      <c r="A24" s="61" t="s">
        <v>44</v>
      </c>
      <c r="B24" s="61">
        <v>3931950729.9238596</v>
      </c>
      <c r="C24" s="61">
        <v>28060709629.465424</v>
      </c>
      <c r="D24" s="61">
        <v>73184300250.242905</v>
      </c>
      <c r="E24" s="61">
        <v>292208185226.02972</v>
      </c>
      <c r="F24" s="61">
        <v>1678523303024.7222</v>
      </c>
    </row>
    <row r="25" spans="1:6" s="21" customFormat="1" x14ac:dyDescent="0.5">
      <c r="A25" s="73" t="s">
        <v>45</v>
      </c>
      <c r="B25" s="73">
        <f>B21+B22</f>
        <v>320422586729.75177</v>
      </c>
      <c r="C25" s="73">
        <f t="shared" ref="C25:F25" si="7">C21+C22</f>
        <v>2022356178433.1753</v>
      </c>
      <c r="D25" s="73">
        <f t="shared" si="7"/>
        <v>4569748579317.1406</v>
      </c>
      <c r="E25" s="73">
        <f t="shared" si="7"/>
        <v>18161241580935.805</v>
      </c>
      <c r="F25" s="73">
        <f t="shared" si="7"/>
        <v>167136078011842.84</v>
      </c>
    </row>
    <row r="27" spans="1:6" s="35" customFormat="1" x14ac:dyDescent="0.5">
      <c r="A27" s="116" t="s">
        <v>93</v>
      </c>
      <c r="B27" s="116">
        <v>8.25</v>
      </c>
      <c r="C27" s="116">
        <v>60.744999999999997</v>
      </c>
      <c r="D27" s="116">
        <v>128.94499999999999</v>
      </c>
      <c r="E27" s="116">
        <v>473.5</v>
      </c>
      <c r="F27" s="116">
        <v>3795.01</v>
      </c>
    </row>
  </sheetData>
  <pageMargins left="0.7" right="0.7" top="0.75" bottom="0.75" header="0.3" footer="0.3"/>
  <pageSetup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4C91-4B3D-4E2D-AAC9-4EDF87C706A5}">
  <dimension ref="A1:F25"/>
  <sheetViews>
    <sheetView zoomScaleNormal="100" workbookViewId="0">
      <selection activeCell="C17" sqref="C17"/>
    </sheetView>
  </sheetViews>
  <sheetFormatPr defaultColWidth="8.88671875" defaultRowHeight="19.2" x14ac:dyDescent="0.5"/>
  <cols>
    <col min="1" max="1" width="43" style="6" customWidth="1"/>
    <col min="2" max="2" width="15.33203125" style="6" customWidth="1"/>
    <col min="3" max="3" width="13.21875" style="6" customWidth="1"/>
    <col min="4" max="4" width="12.77734375" style="6" customWidth="1"/>
    <col min="5" max="5" width="11.77734375" style="6" customWidth="1"/>
    <col min="6" max="6" width="12.109375" style="6" customWidth="1"/>
    <col min="7" max="16384" width="8.88671875" style="6"/>
  </cols>
  <sheetData>
    <row r="1" spans="1:6" s="1" customFormat="1" x14ac:dyDescent="0.5">
      <c r="A1" s="1" t="s">
        <v>76</v>
      </c>
    </row>
    <row r="2" spans="1:6" x14ac:dyDescent="0.5">
      <c r="A2" s="4"/>
      <c r="B2" s="4"/>
      <c r="C2" s="4"/>
      <c r="D2" s="4"/>
      <c r="E2" s="4"/>
      <c r="F2" s="4"/>
    </row>
    <row r="3" spans="1:6" s="1" customFormat="1" x14ac:dyDescent="0.5">
      <c r="A3" s="3" t="s">
        <v>61</v>
      </c>
      <c r="B3" s="3">
        <v>2019</v>
      </c>
      <c r="C3" s="3">
        <v>2020</v>
      </c>
      <c r="D3" s="3">
        <v>2021</v>
      </c>
      <c r="E3" s="3">
        <v>2022</v>
      </c>
      <c r="F3" s="3">
        <v>2023</v>
      </c>
    </row>
    <row r="4" spans="1:6" s="1" customFormat="1" x14ac:dyDescent="0.5">
      <c r="A4" s="3" t="s">
        <v>28</v>
      </c>
      <c r="B4" s="11">
        <f>'Table 4.0New Exp.CP ZWL 2019_23'!B4/'Table 4.0New Exp.CP ZWL 2019_23'!$B$21*100</f>
        <v>93.864265304088647</v>
      </c>
      <c r="C4" s="11">
        <f>'Table 4.0New Exp.CP ZWL 2019_23'!C4/'Table 4.0New Exp.CP ZWL 2019_23'!$C$21*100</f>
        <v>94.489355425634074</v>
      </c>
      <c r="D4" s="11">
        <f>'Table 4.0New Exp.CP ZWL 2019_23'!D4/'Table 4.0New Exp.CP ZWL 2019_23'!$D$21*100</f>
        <v>93.669121583493322</v>
      </c>
      <c r="E4" s="11">
        <f>'Table 4.0New Exp.CP ZWL 2019_23'!E4/'Table 4.0New Exp.CP ZWL 2019_23'!$E$21*100</f>
        <v>98.436514139020389</v>
      </c>
      <c r="F4" s="11">
        <f>'Table 4.0New Exp.CP ZWL 2019_23'!F4/'Table 4.0New Exp.CP ZWL 2019_23'!$F$21*100</f>
        <v>96.039445358893687</v>
      </c>
    </row>
    <row r="5" spans="1:6" x14ac:dyDescent="0.5">
      <c r="A5" s="4" t="s">
        <v>29</v>
      </c>
      <c r="B5" s="8">
        <f>'Table 4.0New Exp.CP ZWL 2019_23'!B5/'Table 4.0New Exp.CP ZWL 2019_23'!$B$21*100</f>
        <v>85.93057880050165</v>
      </c>
      <c r="C5" s="8">
        <f>'Table 4.0New Exp.CP ZWL 2019_23'!C5/'Table 4.0New Exp.CP ZWL 2019_23'!$C$21*100</f>
        <v>85.413705827392789</v>
      </c>
      <c r="D5" s="8">
        <f>'Table 4.0New Exp.CP ZWL 2019_23'!D5/'Table 4.0New Exp.CP ZWL 2019_23'!$D$21*100</f>
        <v>79.910107017055822</v>
      </c>
      <c r="E5" s="8">
        <f>'Table 4.0New Exp.CP ZWL 2019_23'!E5/'Table 4.0New Exp.CP ZWL 2019_23'!$E$21*100</f>
        <v>82.234224142769847</v>
      </c>
      <c r="F5" s="8">
        <f>'Table 4.0New Exp.CP ZWL 2019_23'!F5/'Table 4.0New Exp.CP ZWL 2019_23'!$F$21*100</f>
        <v>77.772806805693932</v>
      </c>
    </row>
    <row r="6" spans="1:6" x14ac:dyDescent="0.5">
      <c r="A6" s="4" t="s">
        <v>30</v>
      </c>
      <c r="B6" s="8">
        <f>'Table 4.0New Exp.CP ZWL 2019_23'!B6/'Table 4.0New Exp.CP ZWL 2019_23'!$B$21*100</f>
        <v>3.1302871432194479</v>
      </c>
      <c r="C6" s="8">
        <f>'Table 4.0New Exp.CP ZWL 2019_23'!C6/'Table 4.0New Exp.CP ZWL 2019_23'!$C$21*100</f>
        <v>3.1112074989919227</v>
      </c>
      <c r="D6" s="8">
        <f>'Table 4.0New Exp.CP ZWL 2019_23'!D6/'Table 4.0New Exp.CP ZWL 2019_23'!$D$21*100</f>
        <v>3.5094000743455513</v>
      </c>
      <c r="E6" s="8">
        <f>'Table 4.0New Exp.CP ZWL 2019_23'!E6/'Table 4.0New Exp.CP ZWL 2019_23'!$E$21*100</f>
        <v>4.9919064500506183</v>
      </c>
      <c r="F6" s="8">
        <f>'Table 4.0New Exp.CP ZWL 2019_23'!F6/'Table 4.0New Exp.CP ZWL 2019_23'!$F$21*100</f>
        <v>6.3138865037409886</v>
      </c>
    </row>
    <row r="7" spans="1:6" x14ac:dyDescent="0.5">
      <c r="A7" s="4" t="s">
        <v>31</v>
      </c>
      <c r="B7" s="8">
        <f>'Table 4.0New Exp.CP ZWL 2019_23'!B7/'Table 4.0New Exp.CP ZWL 2019_23'!$B$21*100</f>
        <v>4.803399360367556</v>
      </c>
      <c r="C7" s="8">
        <f>'Table 4.0New Exp.CP ZWL 2019_23'!C7/'Table 4.0New Exp.CP ZWL 2019_23'!$C$21*100</f>
        <v>5.9644420992493474</v>
      </c>
      <c r="D7" s="8">
        <f>'Table 4.0New Exp.CP ZWL 2019_23'!D7/'Table 4.0New Exp.CP ZWL 2019_23'!$D$21*100</f>
        <v>10.249614492091954</v>
      </c>
      <c r="E7" s="8">
        <f>'Table 4.0New Exp.CP ZWL 2019_23'!E7/'Table 4.0New Exp.CP ZWL 2019_23'!$E$21*100</f>
        <v>11.210383546199921</v>
      </c>
      <c r="F7" s="8">
        <f>'Table 4.0New Exp.CP ZWL 2019_23'!F7/'Table 4.0New Exp.CP ZWL 2019_23'!$F$21*100</f>
        <v>11.952752049458788</v>
      </c>
    </row>
    <row r="8" spans="1:6" x14ac:dyDescent="0.5">
      <c r="A8" s="4"/>
      <c r="B8" s="11"/>
      <c r="C8" s="11"/>
      <c r="D8" s="11"/>
      <c r="E8" s="11"/>
      <c r="F8" s="11"/>
    </row>
    <row r="9" spans="1:6" s="1" customFormat="1" x14ac:dyDescent="0.5">
      <c r="A9" s="3" t="s">
        <v>32</v>
      </c>
      <c r="B9" s="11">
        <f>'Table 4.0New Exp.CP ZWL 2019_23'!B9/'Table 4.0New Exp.CP ZWL 2019_23'!$B$21*100</f>
        <v>6.5857927698363055</v>
      </c>
      <c r="C9" s="11">
        <f>'Table 4.0New Exp.CP ZWL 2019_23'!C9/'Table 4.0New Exp.CP ZWL 2019_23'!$C$21*100</f>
        <v>7.3449622339167355</v>
      </c>
      <c r="D9" s="11">
        <f>'Table 4.0New Exp.CP ZWL 2019_23'!D9/'Table 4.0New Exp.CP ZWL 2019_23'!$D$21*100</f>
        <v>9.9705230535877405</v>
      </c>
      <c r="E9" s="11">
        <f>'Table 4.0New Exp.CP ZWL 2019_23'!E9/'Table 4.0New Exp.CP ZWL 2019_23'!$E$21*100</f>
        <v>7.6375144898922329</v>
      </c>
      <c r="F9" s="11">
        <f>'Table 4.0New Exp.CP ZWL 2019_23'!F9/'Table 4.0New Exp.CP ZWL 2019_23'!$F$21*100</f>
        <v>10.009448045662012</v>
      </c>
    </row>
    <row r="10" spans="1:6" x14ac:dyDescent="0.5">
      <c r="A10" s="4" t="s">
        <v>46</v>
      </c>
      <c r="B10" s="8">
        <f>'Table 4.0New Exp.CP ZWL 2019_23'!B10/'Table 4.0New Exp.CP ZWL 2019_23'!$B$21*100</f>
        <v>7.0026070376563956</v>
      </c>
      <c r="C10" s="8">
        <f>'Table 4.0New Exp.CP ZWL 2019_23'!C10/'Table 4.0New Exp.CP ZWL 2019_23'!$C$21*100</f>
        <v>6.7569072199855515</v>
      </c>
      <c r="D10" s="8">
        <f>'Table 4.0New Exp.CP ZWL 2019_23'!D10/'Table 4.0New Exp.CP ZWL 2019_23'!$D$21*100</f>
        <v>8.5256356012132404</v>
      </c>
      <c r="E10" s="8">
        <f>'Table 4.0New Exp.CP ZWL 2019_23'!E10/'Table 4.0New Exp.CP ZWL 2019_23'!$E$21*100</f>
        <v>7.6054873558690659</v>
      </c>
      <c r="F10" s="8">
        <f>'Table 4.0New Exp.CP ZWL 2019_23'!F10/'Table 4.0New Exp.CP ZWL 2019_23'!$F$21*100</f>
        <v>9.6623781134882023</v>
      </c>
    </row>
    <row r="11" spans="1:6" x14ac:dyDescent="0.5">
      <c r="A11" s="4" t="s">
        <v>34</v>
      </c>
      <c r="B11" s="8">
        <f>'Table 4.0New Exp.CP ZWL 2019_23'!B11/'Table 4.0New Exp.CP ZWL 2019_23'!$B$21*100</f>
        <v>2.4750135852541733</v>
      </c>
      <c r="C11" s="8">
        <f>'Table 4.0New Exp.CP ZWL 2019_23'!C11/'Table 4.0New Exp.CP ZWL 2019_23'!$C$21*100</f>
        <v>2.7121836390644165</v>
      </c>
      <c r="D11" s="8">
        <f>'Table 4.0New Exp.CP ZWL 2019_23'!D11/'Table 4.0New Exp.CP ZWL 2019_23'!$D$21*100</f>
        <v>3.8964170974579431</v>
      </c>
      <c r="E11" s="8">
        <f>'Table 4.0New Exp.CP ZWL 2019_23'!E11/'Table 4.0New Exp.CP ZWL 2019_23'!$E$21*100</f>
        <v>2.6250918619883068</v>
      </c>
      <c r="F11" s="8">
        <f>'Table 4.0New Exp.CP ZWL 2019_23'!F11/'Table 4.0New Exp.CP ZWL 2019_23'!$F$21*100</f>
        <v>3.4200676912721559</v>
      </c>
    </row>
    <row r="12" spans="1:6" x14ac:dyDescent="0.5">
      <c r="A12" s="4" t="s">
        <v>35</v>
      </c>
      <c r="B12" s="8">
        <f>'Table 4.0New Exp.CP ZWL 2019_23'!B12/'Table 4.0New Exp.CP ZWL 2019_23'!$B$21*100</f>
        <v>4.5275934524022228</v>
      </c>
      <c r="C12" s="8">
        <f>'Table 4.0New Exp.CP ZWL 2019_23'!C12/'Table 4.0New Exp.CP ZWL 2019_23'!$C$21*100</f>
        <v>4.0447235809211355</v>
      </c>
      <c r="D12" s="8">
        <f>'Table 4.0New Exp.CP ZWL 2019_23'!D12/'Table 4.0New Exp.CP ZWL 2019_23'!$D$21*100</f>
        <v>4.6292185037552978</v>
      </c>
      <c r="E12" s="8">
        <f>'Table 4.0New Exp.CP ZWL 2019_23'!E12/'Table 4.0New Exp.CP ZWL 2019_23'!$E$21*100</f>
        <v>4.9803954938807582</v>
      </c>
      <c r="F12" s="8">
        <f>'Table 4.0New Exp.CP ZWL 2019_23'!F12/'Table 4.0New Exp.CP ZWL 2019_23'!$F$21*100</f>
        <v>6.2423104222160486</v>
      </c>
    </row>
    <row r="13" spans="1:6" x14ac:dyDescent="0.5">
      <c r="A13" s="4" t="s">
        <v>47</v>
      </c>
      <c r="B13" s="8">
        <f>'Table 4.0New Exp.CP ZWL 2019_23'!B13/'Table 4.0New Exp.CP ZWL 2019_23'!$B$21*100</f>
        <v>-0.41681426782008968</v>
      </c>
      <c r="C13" s="8">
        <f>'Table 4.0New Exp.CP ZWL 2019_23'!C13/'Table 4.0New Exp.CP ZWL 2019_23'!$C$21*100</f>
        <v>0.5880550139311842</v>
      </c>
      <c r="D13" s="8">
        <f>'Table 4.0New Exp.CP ZWL 2019_23'!D13/'Table 4.0New Exp.CP ZWL 2019_23'!$D$21*100</f>
        <v>1.4448874523744997</v>
      </c>
      <c r="E13" s="8">
        <f>'Table 4.0New Exp.CP ZWL 2019_23'!E13/'Table 4.0New Exp.CP ZWL 2019_23'!$E$21*100</f>
        <v>3.2027134023167522E-2</v>
      </c>
      <c r="F13" s="8">
        <f>'Table 4.0New Exp.CP ZWL 2019_23'!F13/'Table 4.0New Exp.CP ZWL 2019_23'!$F$21*100</f>
        <v>0.34706993217380799</v>
      </c>
    </row>
    <row r="14" spans="1:6" x14ac:dyDescent="0.5">
      <c r="A14" s="4"/>
      <c r="B14" s="11"/>
      <c r="C14" s="11"/>
      <c r="D14" s="11"/>
      <c r="E14" s="11"/>
      <c r="F14" s="11"/>
    </row>
    <row r="15" spans="1:6" s="1" customFormat="1" x14ac:dyDescent="0.5">
      <c r="A15" s="3" t="s">
        <v>37</v>
      </c>
      <c r="B15" s="11">
        <f>'Table 4.0New Exp.CP ZWL 2019_23'!B15/'Table 4.0New Exp.CP ZWL 2019_23'!$B$21*100</f>
        <v>100.45005807392495</v>
      </c>
      <c r="C15" s="11">
        <f>'Table 4.0New Exp.CP ZWL 2019_23'!C15/'Table 4.0New Exp.CP ZWL 2019_23'!$C$21*100</f>
        <v>101.83431765955081</v>
      </c>
      <c r="D15" s="11">
        <f>'Table 4.0New Exp.CP ZWL 2019_23'!D15/'Table 4.0New Exp.CP ZWL 2019_23'!$D$21*100</f>
        <v>103.63964463708106</v>
      </c>
      <c r="E15" s="11">
        <f>'Table 4.0New Exp.CP ZWL 2019_23'!E15/'Table 4.0New Exp.CP ZWL 2019_23'!$E$21*100</f>
        <v>106.07402862891261</v>
      </c>
      <c r="F15" s="11">
        <f>'Table 4.0New Exp.CP ZWL 2019_23'!F15/'Table 4.0New Exp.CP ZWL 2019_23'!$F$21*100</f>
        <v>106.04889340455573</v>
      </c>
    </row>
    <row r="16" spans="1:6" x14ac:dyDescent="0.5">
      <c r="A16" s="4"/>
      <c r="B16" s="11"/>
      <c r="C16" s="11"/>
      <c r="D16" s="11"/>
      <c r="E16" s="11"/>
      <c r="F16" s="11"/>
    </row>
    <row r="17" spans="1:6" s="1" customFormat="1" x14ac:dyDescent="0.5">
      <c r="A17" s="3" t="s">
        <v>38</v>
      </c>
      <c r="B17" s="11">
        <f>'Table 4.0New Exp.CP ZWL 2019_23'!B17/'Table 4.0New Exp.CP ZWL 2019_23'!$B$21*100</f>
        <v>-0.45005807392496966</v>
      </c>
      <c r="C17" s="11">
        <f>'Table 4.0New Exp.CP ZWL 2019_23'!C17/'Table 4.0New Exp.CP ZWL 2019_23'!$C$21*100</f>
        <v>-1.8343176595508004</v>
      </c>
      <c r="D17" s="11">
        <f>'Table 4.0New Exp.CP ZWL 2019_23'!D17/'Table 4.0New Exp.CP ZWL 2019_23'!$D$21*100</f>
        <v>-3.6396446370810578</v>
      </c>
      <c r="E17" s="11">
        <f>'Table 4.0New Exp.CP ZWL 2019_23'!E17/'Table 4.0New Exp.CP ZWL 2019_23'!$E$21*100</f>
        <v>-6.0740286289126013</v>
      </c>
      <c r="F17" s="11">
        <f>'Table 4.0New Exp.CP ZWL 2019_23'!F17/'Table 4.0New Exp.CP ZWL 2019_23'!$F$21*100</f>
        <v>-6.0488934045557246</v>
      </c>
    </row>
    <row r="18" spans="1:6" x14ac:dyDescent="0.5">
      <c r="A18" s="4" t="s">
        <v>39</v>
      </c>
      <c r="B18" s="8">
        <f>'Table 4.0New Exp.CP ZWL 2019_23'!B18/'Table 4.0New Exp.CP ZWL 2019_23'!$B$21*100</f>
        <v>18.033889710487827</v>
      </c>
      <c r="C18" s="8">
        <f>'Table 4.0New Exp.CP ZWL 2019_23'!C18/'Table 4.0New Exp.CP ZWL 2019_23'!$C$21*100</f>
        <v>14.994121172528496</v>
      </c>
      <c r="D18" s="8">
        <f>'Table 4.0New Exp.CP ZWL 2019_23'!D18/'Table 4.0New Exp.CP ZWL 2019_23'!$D$21*100</f>
        <v>15.650237558964747</v>
      </c>
      <c r="E18" s="8">
        <f>'Table 4.0New Exp.CP ZWL 2019_23'!E18/'Table 4.0New Exp.CP ZWL 2019_23'!$E$21*100</f>
        <v>18.77052397669873</v>
      </c>
      <c r="F18" s="8">
        <f>'Table 4.0New Exp.CP ZWL 2019_23'!F18/'Table 4.0New Exp.CP ZWL 2019_23'!$F$21*100</f>
        <v>17.093858557875951</v>
      </c>
    </row>
    <row r="19" spans="1:6" x14ac:dyDescent="0.5">
      <c r="A19" s="4" t="s">
        <v>40</v>
      </c>
      <c r="B19" s="8">
        <f>'Table 4.0New Exp.CP ZWL 2019_23'!B19/'Table 4.0New Exp.CP ZWL 2019_23'!$B$21*100</f>
        <v>18.483947784412795</v>
      </c>
      <c r="C19" s="8">
        <f>'Table 4.0New Exp.CP ZWL 2019_23'!C19/'Table 4.0New Exp.CP ZWL 2019_23'!$C$21*100</f>
        <v>16.828438832079296</v>
      </c>
      <c r="D19" s="8">
        <f>'Table 4.0New Exp.CP ZWL 2019_23'!D19/'Table 4.0New Exp.CP ZWL 2019_23'!$D$21*100</f>
        <v>19.289882196045806</v>
      </c>
      <c r="E19" s="8">
        <f>'Table 4.0New Exp.CP ZWL 2019_23'!E19/'Table 4.0New Exp.CP ZWL 2019_23'!$E$21*100</f>
        <v>24.84455260561133</v>
      </c>
      <c r="F19" s="8">
        <f>'Table 4.0New Exp.CP ZWL 2019_23'!F19/'Table 4.0New Exp.CP ZWL 2019_23'!$F$21*100</f>
        <v>23.142751962431678</v>
      </c>
    </row>
    <row r="20" spans="1:6" x14ac:dyDescent="0.5">
      <c r="A20" s="4"/>
      <c r="B20" s="11"/>
      <c r="C20" s="11"/>
      <c r="D20" s="11"/>
      <c r="E20" s="11"/>
      <c r="F20" s="11"/>
    </row>
    <row r="21" spans="1:6" s="1" customFormat="1" x14ac:dyDescent="0.5">
      <c r="A21" s="52" t="s">
        <v>41</v>
      </c>
      <c r="B21" s="31">
        <f>'Table 4.0New Exp.CP ZWL 2019_23'!B21/'Table 4.0New Exp.CP ZWL 2019_23'!$B$21*100</f>
        <v>100</v>
      </c>
      <c r="C21" s="31">
        <f>'Table 4.0New Exp.CP ZWL 2019_23'!C21/'Table 4.0New Exp.CP ZWL 2019_23'!$C$21*100</f>
        <v>100</v>
      </c>
      <c r="D21" s="31">
        <f>'Table 4.0New Exp.CP ZWL 2019_23'!D21/'Table 4.0New Exp.CP ZWL 2019_23'!$D$21*100</f>
        <v>100</v>
      </c>
      <c r="E21" s="31">
        <f>'Table 4.0New Exp.CP ZWL 2019_23'!E21/'Table 4.0New Exp.CP ZWL 2019_23'!$E$21*100</f>
        <v>100</v>
      </c>
      <c r="F21" s="31">
        <f>'Table 4.0New Exp.CP ZWL 2019_23'!F21/'Table 4.0New Exp.CP ZWL 2019_23'!$F$21*100</f>
        <v>100</v>
      </c>
    </row>
    <row r="22" spans="1:6" x14ac:dyDescent="0.5">
      <c r="A22" s="4" t="s">
        <v>42</v>
      </c>
      <c r="B22" s="8">
        <f>'Table 4.0New Exp.CP ZWL 2019_23'!B22/'Table 4.0New Exp.CP ZWL 2019_23'!$B$21*100</f>
        <v>-1.1600662264273873</v>
      </c>
      <c r="C22" s="8">
        <f>'Table 4.0New Exp.CP ZWL 2019_23'!C22/'Table 4.0New Exp.CP ZWL 2019_23'!$C$21*100</f>
        <v>-1.3472681157187469</v>
      </c>
      <c r="D22" s="8">
        <f>'Table 4.0New Exp.CP ZWL 2019_23'!D22/'Table 4.0New Exp.CP ZWL 2019_23'!$D$21*100</f>
        <v>-1.5607886019242643</v>
      </c>
      <c r="E22" s="8">
        <f>'Table 4.0New Exp.CP ZWL 2019_23'!E22/'Table 4.0New Exp.CP ZWL 2019_23'!$E$21*100</f>
        <v>-1.566694146642672</v>
      </c>
      <c r="F22" s="8">
        <f>'Table 4.0New Exp.CP ZWL 2019_23'!F22/'Table 4.0New Exp.CP ZWL 2019_23'!$F$21*100</f>
        <v>-0.97872587316150694</v>
      </c>
    </row>
    <row r="23" spans="1:6" x14ac:dyDescent="0.5">
      <c r="A23" s="4" t="s">
        <v>43</v>
      </c>
      <c r="B23" s="8">
        <f>'Table 4.0New Exp.CP ZWL 2019_23'!B23/'Table 4.0New Exp.CP ZWL 2019_23'!$B$21*100</f>
        <v>5.281253381557631E-2</v>
      </c>
      <c r="C23" s="8">
        <f>'Table 4.0New Exp.CP ZWL 2019_23'!C23/'Table 4.0New Exp.CP ZWL 2019_23'!$C$21*100</f>
        <v>2.1563790885875567E-2</v>
      </c>
      <c r="D23" s="8">
        <f>'Table 4.0New Exp.CP ZWL 2019_23'!D23/'Table 4.0New Exp.CP ZWL 2019_23'!$D$21*100</f>
        <v>1.5710559530792544E-2</v>
      </c>
      <c r="E23" s="8">
        <f>'Table 4.0New Exp.CP ZWL 2019_23'!E23/'Table 4.0New Exp.CP ZWL 2019_23'!$E$21*100</f>
        <v>1.7064185133573453E-2</v>
      </c>
      <c r="F23" s="8">
        <f>'Table 4.0New Exp.CP ZWL 2019_23'!F23/'Table 4.0New Exp.CP ZWL 2019_23'!$F$21*100</f>
        <v>1.573036928616026E-2</v>
      </c>
    </row>
    <row r="24" spans="1:6" x14ac:dyDescent="0.5">
      <c r="A24" s="4" t="s">
        <v>44</v>
      </c>
      <c r="B24" s="8">
        <f>'Table 4.0New Exp.CP ZWL 2019_23'!B24/'Table 4.0New Exp.CP ZWL 2019_23'!$B$21*100</f>
        <v>1.2128787602429634</v>
      </c>
      <c r="C24" s="8">
        <f>'Table 4.0New Exp.CP ZWL 2019_23'!C24/'Table 4.0New Exp.CP ZWL 2019_23'!$C$21*100</f>
        <v>1.3688319066046226</v>
      </c>
      <c r="D24" s="8">
        <f>'Table 4.0New Exp.CP ZWL 2019_23'!D24/'Table 4.0New Exp.CP ZWL 2019_23'!$D$21*100</f>
        <v>1.5764991614550565</v>
      </c>
      <c r="E24" s="8">
        <f>'Table 4.0New Exp.CP ZWL 2019_23'!E24/'Table 4.0New Exp.CP ZWL 2019_23'!$E$21*100</f>
        <v>1.5837583317762458</v>
      </c>
      <c r="F24" s="8">
        <f>'Table 4.0New Exp.CP ZWL 2019_23'!F24/'Table 4.0New Exp.CP ZWL 2019_23'!$F$21*100</f>
        <v>0.99445624244766717</v>
      </c>
    </row>
    <row r="25" spans="1:6" s="1" customFormat="1" x14ac:dyDescent="0.5">
      <c r="A25" s="52" t="s">
        <v>45</v>
      </c>
      <c r="B25" s="31">
        <f>'Table 4.0New Exp.CP ZWL 2019_23'!B25/'Table 4.0New Exp.CP ZWL 2019_23'!$B$21*100</f>
        <v>98.839933773572611</v>
      </c>
      <c r="C25" s="31">
        <f>'Table 4.0New Exp.CP ZWL 2019_23'!C25/'Table 4.0New Exp.CP ZWL 2019_23'!$C$21*100</f>
        <v>98.652731884281266</v>
      </c>
      <c r="D25" s="31">
        <f>'Table 4.0New Exp.CP ZWL 2019_23'!D25/'Table 4.0New Exp.CP ZWL 2019_23'!$D$21*100</f>
        <v>98.439211398075741</v>
      </c>
      <c r="E25" s="31">
        <f>'Table 4.0New Exp.CP ZWL 2019_23'!E25/'Table 4.0New Exp.CP ZWL 2019_23'!$E$21*100</f>
        <v>98.433305853357339</v>
      </c>
      <c r="F25" s="31">
        <f>'Table 4.0New Exp.CP ZWL 2019_23'!F25/'Table 4.0New Exp.CP ZWL 2019_23'!$F$21*100</f>
        <v>99.021274126838492</v>
      </c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D143-4AB3-451D-8659-EE03A1F83A15}">
  <dimension ref="A1:F25"/>
  <sheetViews>
    <sheetView topLeftCell="B1" zoomScaleNormal="100" workbookViewId="0">
      <selection activeCell="F1" sqref="F1"/>
    </sheetView>
  </sheetViews>
  <sheetFormatPr defaultColWidth="8.88671875" defaultRowHeight="19.2" x14ac:dyDescent="0.5"/>
  <cols>
    <col min="1" max="1" width="48.109375" style="22" customWidth="1"/>
    <col min="2" max="5" width="23.21875" style="22" bestFit="1" customWidth="1"/>
    <col min="6" max="6" width="23.77734375" style="22" bestFit="1" customWidth="1"/>
    <col min="7" max="16384" width="8.88671875" style="22"/>
  </cols>
  <sheetData>
    <row r="1" spans="1:6" s="21" customFormat="1" x14ac:dyDescent="0.5">
      <c r="A1" s="21" t="s">
        <v>82</v>
      </c>
    </row>
    <row r="2" spans="1:6" x14ac:dyDescent="0.5">
      <c r="A2" s="37"/>
      <c r="B2" s="74"/>
      <c r="C2" s="74"/>
      <c r="D2" s="74"/>
      <c r="E2" s="74"/>
      <c r="F2" s="74"/>
    </row>
    <row r="3" spans="1:6" s="21" customFormat="1" x14ac:dyDescent="0.5">
      <c r="A3" s="73" t="s">
        <v>27</v>
      </c>
      <c r="B3" s="94">
        <v>2019</v>
      </c>
      <c r="C3" s="94">
        <v>2020</v>
      </c>
      <c r="D3" s="94">
        <v>2021</v>
      </c>
      <c r="E3" s="94">
        <v>2022</v>
      </c>
      <c r="F3" s="94">
        <v>2023</v>
      </c>
    </row>
    <row r="4" spans="1:6" s="21" customFormat="1" x14ac:dyDescent="0.5">
      <c r="A4" s="73" t="s">
        <v>28</v>
      </c>
      <c r="B4" s="73">
        <f>B5+B6+B7</f>
        <v>141610867477225</v>
      </c>
      <c r="C4" s="73">
        <f t="shared" ref="C4:F4" si="0">C5+C6+C7</f>
        <v>130097851884936.8</v>
      </c>
      <c r="D4" s="73">
        <f t="shared" si="0"/>
        <v>142020627318925.41</v>
      </c>
      <c r="E4" s="73">
        <f t="shared" si="0"/>
        <v>158360817493472.69</v>
      </c>
      <c r="F4" s="73">
        <f t="shared" si="0"/>
        <v>162103107370212.81</v>
      </c>
    </row>
    <row r="5" spans="1:6" s="76" customFormat="1" x14ac:dyDescent="0.5">
      <c r="A5" s="61" t="s">
        <v>29</v>
      </c>
      <c r="B5" s="61">
        <v>127231155830862.72</v>
      </c>
      <c r="C5" s="61">
        <v>119997806160822.58</v>
      </c>
      <c r="D5" s="61">
        <v>120448548741687.25</v>
      </c>
      <c r="E5" s="61">
        <v>127982089132817.86</v>
      </c>
      <c r="F5" s="61">
        <v>131271204295212.39</v>
      </c>
    </row>
    <row r="6" spans="1:6" x14ac:dyDescent="0.5">
      <c r="A6" s="61" t="s">
        <v>30</v>
      </c>
      <c r="B6" s="61">
        <v>5673607908436.9629</v>
      </c>
      <c r="C6" s="61">
        <v>3462378935730.9316</v>
      </c>
      <c r="D6" s="61">
        <v>5502214842290.7988</v>
      </c>
      <c r="E6" s="61">
        <v>9359650400220.1133</v>
      </c>
      <c r="F6" s="61">
        <v>10657085929791.682</v>
      </c>
    </row>
    <row r="7" spans="1:6" x14ac:dyDescent="0.5">
      <c r="A7" s="61" t="s">
        <v>31</v>
      </c>
      <c r="B7" s="61">
        <v>8706103737925.3066</v>
      </c>
      <c r="C7" s="61">
        <v>6637666788383.2764</v>
      </c>
      <c r="D7" s="61">
        <v>16069863734947.35</v>
      </c>
      <c r="E7" s="61">
        <v>21019077960434.719</v>
      </c>
      <c r="F7" s="61">
        <v>20174817145208.766</v>
      </c>
    </row>
    <row r="8" spans="1:6" s="21" customFormat="1" x14ac:dyDescent="0.5">
      <c r="A8" s="61"/>
      <c r="B8" s="120"/>
      <c r="C8" s="120"/>
      <c r="D8" s="120"/>
      <c r="E8" s="120"/>
      <c r="F8" s="120"/>
    </row>
    <row r="9" spans="1:6" s="21" customFormat="1" x14ac:dyDescent="0.5">
      <c r="A9" s="73" t="s">
        <v>32</v>
      </c>
      <c r="B9" s="73">
        <f>B10+B13</f>
        <v>11712641438290.27</v>
      </c>
      <c r="C9" s="73">
        <f t="shared" ref="C9:F9" si="1">C10+C13</f>
        <v>11810091615310.432</v>
      </c>
      <c r="D9" s="73">
        <f t="shared" si="1"/>
        <v>15505025885276.113</v>
      </c>
      <c r="E9" s="73">
        <f t="shared" si="1"/>
        <v>14301007482854.887</v>
      </c>
      <c r="F9" s="73">
        <f t="shared" si="1"/>
        <v>16894752205191.271</v>
      </c>
    </row>
    <row r="10" spans="1:6" x14ac:dyDescent="0.5">
      <c r="A10" s="61" t="s">
        <v>33</v>
      </c>
      <c r="B10" s="61">
        <v>12692141279940.846</v>
      </c>
      <c r="C10" s="61">
        <v>10378901703036.334</v>
      </c>
      <c r="D10" s="61">
        <v>11703086196856.043</v>
      </c>
      <c r="E10" s="61">
        <v>14260023397174.656</v>
      </c>
      <c r="F10" s="61">
        <v>16308939633389.145</v>
      </c>
    </row>
    <row r="11" spans="1:6" x14ac:dyDescent="0.5">
      <c r="A11" s="61" t="s">
        <v>34</v>
      </c>
      <c r="B11" s="61">
        <v>4485932442716.6699</v>
      </c>
      <c r="C11" s="61">
        <v>4166031362273.6353</v>
      </c>
      <c r="D11" s="61">
        <v>5351853370132.4473</v>
      </c>
      <c r="E11" s="61">
        <v>4921955638095.7979</v>
      </c>
      <c r="F11" s="61">
        <v>5772665576106.9092</v>
      </c>
    </row>
    <row r="12" spans="1:6" x14ac:dyDescent="0.5">
      <c r="A12" s="61" t="s">
        <v>35</v>
      </c>
      <c r="B12" s="61">
        <v>8206208837224.1797</v>
      </c>
      <c r="C12" s="61">
        <v>6212870340762.7021</v>
      </c>
      <c r="D12" s="61">
        <v>6351232826723.5967</v>
      </c>
      <c r="E12" s="61">
        <v>9338067759078.8594</v>
      </c>
      <c r="F12" s="61">
        <v>10536274057282.236</v>
      </c>
    </row>
    <row r="13" spans="1:6" x14ac:dyDescent="0.5">
      <c r="A13" s="61" t="s">
        <v>36</v>
      </c>
      <c r="B13" s="61">
        <v>-979499841650.57678</v>
      </c>
      <c r="C13" s="61">
        <v>1431189912274.0974</v>
      </c>
      <c r="D13" s="61">
        <v>3801939688420.0708</v>
      </c>
      <c r="E13" s="61">
        <v>40984085680.229675</v>
      </c>
      <c r="F13" s="61">
        <v>585812571802.1261</v>
      </c>
    </row>
    <row r="14" spans="1:6" x14ac:dyDescent="0.5">
      <c r="A14" s="61"/>
      <c r="B14" s="120"/>
      <c r="C14" s="120"/>
      <c r="D14" s="120"/>
      <c r="E14" s="120"/>
      <c r="F14" s="120"/>
    </row>
    <row r="15" spans="1:6" s="21" customFormat="1" x14ac:dyDescent="0.5">
      <c r="A15" s="73" t="s">
        <v>37</v>
      </c>
      <c r="B15" s="73">
        <f>B4+B9</f>
        <v>153323508915515.28</v>
      </c>
      <c r="C15" s="73">
        <f t="shared" ref="C15:F15" si="2">C4+C9</f>
        <v>141907943500247.22</v>
      </c>
      <c r="D15" s="73">
        <f t="shared" si="2"/>
        <v>157525653204201.53</v>
      </c>
      <c r="E15" s="73">
        <f t="shared" si="2"/>
        <v>172661824976327.56</v>
      </c>
      <c r="F15" s="73">
        <f t="shared" si="2"/>
        <v>178997859575404.09</v>
      </c>
    </row>
    <row r="16" spans="1:6" x14ac:dyDescent="0.5">
      <c r="A16" s="61"/>
      <c r="B16" s="61"/>
      <c r="C16" s="61"/>
      <c r="D16" s="61"/>
      <c r="E16" s="61"/>
      <c r="F16" s="61"/>
    </row>
    <row r="17" spans="1:6" s="21" customFormat="1" x14ac:dyDescent="0.5">
      <c r="A17" s="73" t="s">
        <v>38</v>
      </c>
      <c r="B17" s="73">
        <f>B18-B19</f>
        <v>-2338780130083.5</v>
      </c>
      <c r="C17" s="73">
        <f t="shared" ref="C17:F17" si="3">C18-C19</f>
        <v>-2725616405401.3125</v>
      </c>
      <c r="D17" s="73">
        <f t="shared" si="3"/>
        <v>-6557343116704.2617</v>
      </c>
      <c r="E17" s="73">
        <f t="shared" si="3"/>
        <v>-12425172886115.48</v>
      </c>
      <c r="F17" s="73">
        <f t="shared" si="3"/>
        <v>-10209809244164.547</v>
      </c>
    </row>
    <row r="18" spans="1:6" x14ac:dyDescent="0.5">
      <c r="A18" s="61" t="s">
        <v>39</v>
      </c>
      <c r="B18" s="61">
        <v>29240010758942.934</v>
      </c>
      <c r="C18" s="61">
        <v>14927243358740.543</v>
      </c>
      <c r="D18" s="61">
        <v>21950204679110.363</v>
      </c>
      <c r="E18" s="61">
        <v>31483467800826.426</v>
      </c>
      <c r="F18" s="61">
        <v>28852390586218.563</v>
      </c>
    </row>
    <row r="19" spans="1:6" x14ac:dyDescent="0.5">
      <c r="A19" s="61" t="s">
        <v>40</v>
      </c>
      <c r="B19" s="61">
        <v>31578790889026.434</v>
      </c>
      <c r="C19" s="61">
        <v>17652859764141.855</v>
      </c>
      <c r="D19" s="61">
        <v>28507547795814.625</v>
      </c>
      <c r="E19" s="61">
        <v>43908640686941.906</v>
      </c>
      <c r="F19" s="61">
        <v>39062199830383.109</v>
      </c>
    </row>
    <row r="20" spans="1:6" x14ac:dyDescent="0.5">
      <c r="A20" s="61"/>
      <c r="B20" s="61"/>
      <c r="C20" s="61"/>
      <c r="D20" s="61"/>
      <c r="E20" s="61"/>
      <c r="F20" s="61"/>
    </row>
    <row r="21" spans="1:6" s="21" customFormat="1" x14ac:dyDescent="0.5">
      <c r="A21" s="73" t="s">
        <v>41</v>
      </c>
      <c r="B21" s="73">
        <f>B15+B17</f>
        <v>150984728785431.78</v>
      </c>
      <c r="C21" s="73">
        <f t="shared" ref="C21:F21" si="4">C15+C17</f>
        <v>139182327094845.91</v>
      </c>
      <c r="D21" s="73">
        <f t="shared" si="4"/>
        <v>150968310087497.28</v>
      </c>
      <c r="E21" s="73">
        <f t="shared" si="4"/>
        <v>160236652090212.09</v>
      </c>
      <c r="F21" s="73">
        <f t="shared" si="4"/>
        <v>168788050331239.56</v>
      </c>
    </row>
    <row r="22" spans="1:6" x14ac:dyDescent="0.5">
      <c r="A22" s="61" t="s">
        <v>42</v>
      </c>
      <c r="B22" s="61">
        <f>B23-B24</f>
        <v>-1683004517079.8643</v>
      </c>
      <c r="C22" s="61">
        <f t="shared" ref="C22:F22" si="5">C23-C24</f>
        <v>-1200126454682.9553</v>
      </c>
      <c r="D22" s="61">
        <f t="shared" si="5"/>
        <v>-1958736901236.7371</v>
      </c>
      <c r="E22" s="61">
        <f t="shared" si="5"/>
        <v>-2351282261689.6812</v>
      </c>
      <c r="F22" s="61">
        <f t="shared" si="5"/>
        <v>-1651972319396.7083</v>
      </c>
    </row>
    <row r="23" spans="1:6" x14ac:dyDescent="0.5">
      <c r="A23" s="61" t="s">
        <v>43</v>
      </c>
      <c r="B23" s="61">
        <v>76619536480.381058</v>
      </c>
      <c r="C23" s="61">
        <v>19208705838.050541</v>
      </c>
      <c r="D23" s="61">
        <v>19716221564.731026</v>
      </c>
      <c r="E23" s="61">
        <v>25609795929.591835</v>
      </c>
      <c r="F23" s="61">
        <v>26550983628.01403</v>
      </c>
    </row>
    <row r="24" spans="1:6" x14ac:dyDescent="0.5">
      <c r="A24" s="61" t="s">
        <v>44</v>
      </c>
      <c r="B24" s="61">
        <v>1759624053560.2454</v>
      </c>
      <c r="C24" s="61">
        <v>1219335160521.0059</v>
      </c>
      <c r="D24" s="61">
        <v>1978453122801.468</v>
      </c>
      <c r="E24" s="61">
        <v>2376892057619.2729</v>
      </c>
      <c r="F24" s="61">
        <v>1678523303024.7222</v>
      </c>
    </row>
    <row r="25" spans="1:6" s="21" customFormat="1" x14ac:dyDescent="0.5">
      <c r="A25" s="73" t="s">
        <v>45</v>
      </c>
      <c r="B25" s="73">
        <f>B21+B22</f>
        <v>149301724268351.91</v>
      </c>
      <c r="C25" s="73">
        <f t="shared" ref="C25:F25" si="6">C21+C22</f>
        <v>137982200640162.95</v>
      </c>
      <c r="D25" s="73">
        <f t="shared" si="6"/>
        <v>149009573186260.53</v>
      </c>
      <c r="E25" s="73">
        <f t="shared" si="6"/>
        <v>157885369828522.41</v>
      </c>
      <c r="F25" s="73">
        <f t="shared" si="6"/>
        <v>167136078011842.84</v>
      </c>
    </row>
  </sheetData>
  <pageMargins left="0.7" right="0.7" top="0.75" bottom="0.75" header="0.3" footer="0.3"/>
  <pageSetup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119A-B450-4690-A4C6-418AF1CE3672}">
  <dimension ref="A1:F26"/>
  <sheetViews>
    <sheetView topLeftCell="A14" zoomScaleNormal="100" workbookViewId="0">
      <selection activeCell="H38" sqref="H38"/>
    </sheetView>
  </sheetViews>
  <sheetFormatPr defaultColWidth="8.88671875" defaultRowHeight="19.2" x14ac:dyDescent="0.5"/>
  <cols>
    <col min="1" max="1" width="43.109375" style="22" customWidth="1"/>
    <col min="2" max="2" width="11.88671875" style="22" customWidth="1"/>
    <col min="3" max="3" width="13.6640625" style="22" customWidth="1"/>
    <col min="4" max="4" width="13.77734375" style="22" customWidth="1"/>
    <col min="5" max="5" width="14.21875" style="22" customWidth="1"/>
    <col min="6" max="6" width="13.109375" style="22" customWidth="1"/>
    <col min="7" max="16384" width="8.88671875" style="22"/>
  </cols>
  <sheetData>
    <row r="1" spans="1:6" s="21" customFormat="1" x14ac:dyDescent="0.5">
      <c r="A1" s="21" t="s">
        <v>83</v>
      </c>
    </row>
    <row r="2" spans="1:6" x14ac:dyDescent="0.5">
      <c r="A2" s="37"/>
      <c r="B2" s="74"/>
      <c r="C2" s="74"/>
      <c r="D2" s="74"/>
      <c r="E2" s="74"/>
      <c r="F2" s="74"/>
    </row>
    <row r="3" spans="1:6" s="21" customFormat="1" x14ac:dyDescent="0.5">
      <c r="A3" s="73" t="s">
        <v>27</v>
      </c>
      <c r="B3" s="94">
        <v>2019</v>
      </c>
      <c r="C3" s="94">
        <v>2020</v>
      </c>
      <c r="D3" s="94">
        <v>2021</v>
      </c>
      <c r="E3" s="94">
        <v>2022</v>
      </c>
      <c r="F3" s="94">
        <v>2023</v>
      </c>
    </row>
    <row r="4" spans="1:6" s="21" customFormat="1" x14ac:dyDescent="0.5">
      <c r="A4" s="73" t="s">
        <v>28</v>
      </c>
      <c r="B4" s="107">
        <f>'Table 4.2 New Exp KP ZWL19_23'!B4/'Table 4.2 New Exp KP ZWL19_23'!$B$21*100</f>
        <v>93.7915169410754</v>
      </c>
      <c r="C4" s="107">
        <f>'Table 4.2 New Exp KP ZWL19_23'!C4/'Table 4.2 New Exp KP ZWL19_23'!$C$21*100</f>
        <v>93.472967869176031</v>
      </c>
      <c r="D4" s="107">
        <f>'Table 4.2 New Exp KP ZWL19_23'!D4/'Table 4.2 New Exp KP ZWL19_23'!$D$21*100</f>
        <v>94.073138419986265</v>
      </c>
      <c r="E4" s="107">
        <f>'Table 4.2 New Exp KP ZWL19_23'!E4/'Table 4.2 New Exp KP ZWL19_23'!$E$21*100</f>
        <v>98.829334879211444</v>
      </c>
      <c r="F4" s="107">
        <f>'Table 4.2 New Exp KP ZWL19_23'!F4/'Table 4.2 New Exp KP ZWL19_23'!$F$21*100</f>
        <v>96.039445358893687</v>
      </c>
    </row>
    <row r="5" spans="1:6" s="76" customFormat="1" x14ac:dyDescent="0.5">
      <c r="A5" s="61" t="s">
        <v>29</v>
      </c>
      <c r="B5" s="95">
        <f>'Table 4.2 New Exp KP ZWL19_23'!B5/'Table 4.2 New Exp KP ZWL19_23'!$B$21*100</f>
        <v>84.267565901763575</v>
      </c>
      <c r="C5" s="95">
        <f>'Table 4.2 New Exp KP ZWL19_23'!C5/'Table 4.2 New Exp KP ZWL19_23'!$C$21*100</f>
        <v>86.216266580346783</v>
      </c>
      <c r="D5" s="95">
        <f>'Table 4.2 New Exp KP ZWL19_23'!D5/'Table 4.2 New Exp KP ZWL19_23'!$D$21*100</f>
        <v>79.783994847579891</v>
      </c>
      <c r="E5" s="95">
        <f>'Table 4.2 New Exp KP ZWL19_23'!E5/'Table 4.2 New Exp KP ZWL19_23'!$E$21*100</f>
        <v>79.870670950342159</v>
      </c>
      <c r="F5" s="95">
        <f>'Table 4.2 New Exp KP ZWL19_23'!F5/'Table 4.2 New Exp KP ZWL19_23'!$F$21*100</f>
        <v>77.772806805693932</v>
      </c>
    </row>
    <row r="6" spans="1:6" x14ac:dyDescent="0.5">
      <c r="A6" s="61" t="s">
        <v>30</v>
      </c>
      <c r="B6" s="95">
        <f>'Table 4.2 New Exp KP ZWL19_23'!B6/'Table 4.2 New Exp KP ZWL19_23'!$B$21*100</f>
        <v>3.7577362651688242</v>
      </c>
      <c r="C6" s="95">
        <f>'Table 4.2 New Exp KP ZWL19_23'!C6/'Table 4.2 New Exp KP ZWL19_23'!$C$21*100</f>
        <v>2.48765702370495</v>
      </c>
      <c r="D6" s="95">
        <f>'Table 4.2 New Exp KP ZWL19_23'!D6/'Table 4.2 New Exp KP ZWL19_23'!$D$21*100</f>
        <v>3.6446157734042721</v>
      </c>
      <c r="E6" s="95">
        <f>'Table 4.2 New Exp KP ZWL19_23'!E6/'Table 4.2 New Exp KP ZWL19_23'!$E$21*100</f>
        <v>5.8411420097261493</v>
      </c>
      <c r="F6" s="95">
        <f>'Table 4.2 New Exp KP ZWL19_23'!F6/'Table 4.2 New Exp KP ZWL19_23'!$F$21*100</f>
        <v>6.3138865037409886</v>
      </c>
    </row>
    <row r="7" spans="1:6" x14ac:dyDescent="0.5">
      <c r="A7" s="61" t="s">
        <v>31</v>
      </c>
      <c r="B7" s="95">
        <f>'Table 4.2 New Exp KP ZWL19_23'!B7/'Table 4.2 New Exp KP ZWL19_23'!$B$21*100</f>
        <v>5.7662147741430001</v>
      </c>
      <c r="C7" s="95">
        <f>'Table 4.2 New Exp KP ZWL19_23'!C7/'Table 4.2 New Exp KP ZWL19_23'!$C$21*100</f>
        <v>4.7690442651242879</v>
      </c>
      <c r="D7" s="95">
        <f>'Table 4.2 New Exp KP ZWL19_23'!D7/'Table 4.2 New Exp KP ZWL19_23'!$D$21*100</f>
        <v>10.644527799002107</v>
      </c>
      <c r="E7" s="95">
        <f>'Table 4.2 New Exp KP ZWL19_23'!E7/'Table 4.2 New Exp KP ZWL19_23'!$E$21*100</f>
        <v>13.117521919143149</v>
      </c>
      <c r="F7" s="95">
        <f>'Table 4.2 New Exp KP ZWL19_23'!F7/'Table 4.2 New Exp KP ZWL19_23'!$F$21*100</f>
        <v>11.952752049458788</v>
      </c>
    </row>
    <row r="8" spans="1:6" s="21" customFormat="1" x14ac:dyDescent="0.5">
      <c r="A8" s="61"/>
      <c r="B8" s="95"/>
      <c r="C8" s="95"/>
      <c r="D8" s="95"/>
      <c r="E8" s="95"/>
      <c r="F8" s="95"/>
    </row>
    <row r="9" spans="1:6" s="21" customFormat="1" x14ac:dyDescent="0.5">
      <c r="A9" s="73" t="s">
        <v>32</v>
      </c>
      <c r="B9" s="107">
        <f>'Table 4.2 New Exp KP ZWL19_23'!B9/'Table 4.2 New Exp KP ZWL19_23'!$B$21*100</f>
        <v>7.7575007303787666</v>
      </c>
      <c r="C9" s="107">
        <f>'Table 4.2 New Exp KP ZWL19_23'!C9/'Table 4.2 New Exp KP ZWL19_23'!$C$21*100</f>
        <v>8.4853385209333627</v>
      </c>
      <c r="D9" s="107">
        <f>'Table 4.2 New Exp KP ZWL19_23'!D9/'Table 4.2 New Exp KP ZWL19_23'!$D$21*100</f>
        <v>10.270384477570031</v>
      </c>
      <c r="E9" s="107">
        <f>'Table 4.2 New Exp KP ZWL19_23'!E9/'Table 4.2 New Exp KP ZWL19_23'!$E$21*100</f>
        <v>8.9249290323436874</v>
      </c>
      <c r="F9" s="107">
        <f>'Table 4.2 New Exp KP ZWL19_23'!F9/'Table 4.2 New Exp KP ZWL19_23'!$F$21*100</f>
        <v>10.009448045662012</v>
      </c>
    </row>
    <row r="10" spans="1:6" x14ac:dyDescent="0.5">
      <c r="A10" s="61" t="s">
        <v>33</v>
      </c>
      <c r="B10" s="95">
        <f>'Table 4.2 New Exp KP ZWL19_23'!B10/'Table 4.2 New Exp KP ZWL19_23'!$B$21*100</f>
        <v>8.4062417318893026</v>
      </c>
      <c r="C10" s="95">
        <f>'Table 4.2 New Exp KP ZWL19_23'!C10/'Table 4.2 New Exp KP ZWL19_23'!$C$21*100</f>
        <v>7.4570542968171702</v>
      </c>
      <c r="D10" s="95">
        <f>'Table 4.2 New Exp KP ZWL19_23'!D10/'Table 4.2 New Exp KP ZWL19_23'!$D$21*100</f>
        <v>7.7520151017609198</v>
      </c>
      <c r="E10" s="95">
        <f>'Table 4.2 New Exp KP ZWL19_23'!E10/'Table 4.2 New Exp KP ZWL19_23'!$E$21*100</f>
        <v>8.899351809438933</v>
      </c>
      <c r="F10" s="95">
        <f>'Table 4.2 New Exp KP ZWL19_23'!F10/'Table 4.2 New Exp KP ZWL19_23'!$F$21*100</f>
        <v>9.6623781134882023</v>
      </c>
    </row>
    <row r="11" spans="1:6" x14ac:dyDescent="0.5">
      <c r="A11" s="61" t="s">
        <v>34</v>
      </c>
      <c r="B11" s="95">
        <f>'Table 4.2 New Exp KP ZWL19_23'!B11/'Table 4.2 New Exp KP ZWL19_23'!$B$21*100</f>
        <v>2.9711166677603149</v>
      </c>
      <c r="C11" s="95">
        <f>'Table 4.2 New Exp KP ZWL19_23'!C11/'Table 4.2 New Exp KP ZWL19_23'!$C$21*100</f>
        <v>2.9932186429349539</v>
      </c>
      <c r="D11" s="95">
        <f>'Table 4.2 New Exp KP ZWL19_23'!D11/'Table 4.2 New Exp KP ZWL19_23'!$D$21*100</f>
        <v>3.5450177371864684</v>
      </c>
      <c r="E11" s="95">
        <f>'Table 4.2 New Exp KP ZWL19_23'!E11/'Table 4.2 New Exp KP ZWL19_23'!$E$21*100</f>
        <v>3.0716790284190236</v>
      </c>
      <c r="F11" s="95">
        <f>'Table 4.2 New Exp KP ZWL19_23'!F11/'Table 4.2 New Exp KP ZWL19_23'!$F$21*100</f>
        <v>3.4200676912721559</v>
      </c>
    </row>
    <row r="12" spans="1:6" x14ac:dyDescent="0.5">
      <c r="A12" s="61" t="s">
        <v>35</v>
      </c>
      <c r="B12" s="95">
        <f>'Table 4.2 New Exp KP ZWL19_23'!B12/'Table 4.2 New Exp KP ZWL19_23'!$B$21*100</f>
        <v>5.4351250641289894</v>
      </c>
      <c r="C12" s="95">
        <f>'Table 4.2 New Exp KP ZWL19_23'!C12/'Table 4.2 New Exp KP ZWL19_23'!$C$21*100</f>
        <v>4.4638356538822181</v>
      </c>
      <c r="D12" s="95">
        <f>'Table 4.2 New Exp KP ZWL19_23'!D12/'Table 4.2 New Exp KP ZWL19_23'!$D$21*100</f>
        <v>4.2069973645744518</v>
      </c>
      <c r="E12" s="95">
        <f>'Table 4.2 New Exp KP ZWL19_23'!E12/'Table 4.2 New Exp KP ZWL19_23'!$E$21*100</f>
        <v>5.8276727810199089</v>
      </c>
      <c r="F12" s="95">
        <f>'Table 4.2 New Exp KP ZWL19_23'!F12/'Table 4.2 New Exp KP ZWL19_23'!$F$21*100</f>
        <v>6.2423104222160486</v>
      </c>
    </row>
    <row r="13" spans="1:6" x14ac:dyDescent="0.5">
      <c r="A13" s="61" t="s">
        <v>36</v>
      </c>
      <c r="B13" s="95">
        <f>'Table 4.2 New Exp KP ZWL19_23'!B13/'Table 4.2 New Exp KP ZWL19_23'!$B$21*100</f>
        <v>-0.64874100151053604</v>
      </c>
      <c r="C13" s="95">
        <f>'Table 4.2 New Exp KP ZWL19_23'!C13/'Table 4.2 New Exp KP ZWL19_23'!$C$21*100</f>
        <v>1.0282842241161927</v>
      </c>
      <c r="D13" s="95">
        <f>'Table 4.2 New Exp KP ZWL19_23'!D13/'Table 4.2 New Exp KP ZWL19_23'!$D$21*100</f>
        <v>2.5183693758091126</v>
      </c>
      <c r="E13" s="95">
        <f>'Table 4.2 New Exp KP ZWL19_23'!E13/'Table 4.2 New Exp KP ZWL19_23'!$E$21*100</f>
        <v>2.5577222904754605E-2</v>
      </c>
      <c r="F13" s="95">
        <f>'Table 4.2 New Exp KP ZWL19_23'!F13/'Table 4.2 New Exp KP ZWL19_23'!$F$21*100</f>
        <v>0.34706993217380799</v>
      </c>
    </row>
    <row r="14" spans="1:6" x14ac:dyDescent="0.5">
      <c r="A14" s="61"/>
      <c r="B14" s="95"/>
      <c r="C14" s="95"/>
      <c r="D14" s="95"/>
      <c r="E14" s="95"/>
      <c r="F14" s="95"/>
    </row>
    <row r="15" spans="1:6" s="21" customFormat="1" x14ac:dyDescent="0.5">
      <c r="A15" s="73" t="s">
        <v>37</v>
      </c>
      <c r="B15" s="107">
        <f>'Table 4.2 New Exp KP ZWL19_23'!B15/'Table 4.2 New Exp KP ZWL19_23'!$B$21*100</f>
        <v>101.54901767145417</v>
      </c>
      <c r="C15" s="107">
        <f>'Table 4.2 New Exp KP ZWL19_23'!C15/'Table 4.2 New Exp KP ZWL19_23'!$C$21*100</f>
        <v>101.95830639010939</v>
      </c>
      <c r="D15" s="107">
        <f>'Table 4.2 New Exp KP ZWL19_23'!D15/'Table 4.2 New Exp KP ZWL19_23'!$D$21*100</f>
        <v>104.34352289755631</v>
      </c>
      <c r="E15" s="107">
        <f>'Table 4.2 New Exp KP ZWL19_23'!E15/'Table 4.2 New Exp KP ZWL19_23'!$E$21*100</f>
        <v>107.75426391155514</v>
      </c>
      <c r="F15" s="107">
        <f>'Table 4.2 New Exp KP ZWL19_23'!F15/'Table 4.2 New Exp KP ZWL19_23'!$F$21*100</f>
        <v>106.04889340455573</v>
      </c>
    </row>
    <row r="16" spans="1:6" x14ac:dyDescent="0.5">
      <c r="A16" s="61"/>
      <c r="B16" s="95"/>
      <c r="C16" s="95"/>
      <c r="D16" s="95"/>
      <c r="E16" s="95"/>
      <c r="F16" s="95"/>
    </row>
    <row r="17" spans="1:6" s="21" customFormat="1" x14ac:dyDescent="0.5">
      <c r="A17" s="73" t="s">
        <v>38</v>
      </c>
      <c r="B17" s="107">
        <f>'Table 4.2 New Exp KP ZWL19_23'!B17/'Table 4.2 New Exp KP ZWL19_23'!$B$21*100</f>
        <v>-1.549017671454177</v>
      </c>
      <c r="C17" s="107">
        <f>'Table 4.2 New Exp KP ZWL19_23'!C17/'Table 4.2 New Exp KP ZWL19_23'!$C$21*100</f>
        <v>-1.9583063901093842</v>
      </c>
      <c r="D17" s="107">
        <f>'Table 4.2 New Exp KP ZWL19_23'!D17/'Table 4.2 New Exp KP ZWL19_23'!$D$21*100</f>
        <v>-4.3435228975563129</v>
      </c>
      <c r="E17" s="107">
        <f>'Table 4.2 New Exp KP ZWL19_23'!E17/'Table 4.2 New Exp KP ZWL19_23'!$E$21*100</f>
        <v>-7.7542639115551397</v>
      </c>
      <c r="F17" s="107">
        <f>'Table 4.2 New Exp KP ZWL19_23'!F17/'Table 4.2 New Exp KP ZWL19_23'!$F$21*100</f>
        <v>-6.0488934045557246</v>
      </c>
    </row>
    <row r="18" spans="1:6" x14ac:dyDescent="0.5">
      <c r="A18" s="61" t="s">
        <v>39</v>
      </c>
      <c r="B18" s="95">
        <f>'Table 4.2 New Exp KP ZWL19_23'!B18/'Table 4.2 New Exp KP ZWL19_23'!$B$21*100</f>
        <v>19.36620411491857</v>
      </c>
      <c r="C18" s="95">
        <f>'Table 4.2 New Exp KP ZWL19_23'!C18/'Table 4.2 New Exp KP ZWL19_23'!$C$21*100</f>
        <v>10.724956012963025</v>
      </c>
      <c r="D18" s="95">
        <f>'Table 4.2 New Exp KP ZWL19_23'!D18/'Table 4.2 New Exp KP ZWL19_23'!$D$21*100</f>
        <v>14.539610774200625</v>
      </c>
      <c r="E18" s="95">
        <f>'Table 4.2 New Exp KP ZWL19_23'!E18/'Table 4.2 New Exp KP ZWL19_23'!$E$21*100</f>
        <v>19.64810634155128</v>
      </c>
      <c r="F18" s="95">
        <f>'Table 4.2 New Exp KP ZWL19_23'!F18/'Table 4.2 New Exp KP ZWL19_23'!$F$21*100</f>
        <v>17.093858557875951</v>
      </c>
    </row>
    <row r="19" spans="1:6" x14ac:dyDescent="0.5">
      <c r="A19" s="61" t="s">
        <v>40</v>
      </c>
      <c r="B19" s="95">
        <f>'Table 4.2 New Exp KP ZWL19_23'!B19/'Table 4.2 New Exp KP ZWL19_23'!$B$21*100</f>
        <v>20.915221786372747</v>
      </c>
      <c r="C19" s="95">
        <f>'Table 4.2 New Exp KP ZWL19_23'!C19/'Table 4.2 New Exp KP ZWL19_23'!$C$21*100</f>
        <v>12.68326240307241</v>
      </c>
      <c r="D19" s="95">
        <f>'Table 4.2 New Exp KP ZWL19_23'!D19/'Table 4.2 New Exp KP ZWL19_23'!$D$21*100</f>
        <v>18.883133671756937</v>
      </c>
      <c r="E19" s="95">
        <f>'Table 4.2 New Exp KP ZWL19_23'!E19/'Table 4.2 New Exp KP ZWL19_23'!$E$21*100</f>
        <v>27.402370253106422</v>
      </c>
      <c r="F19" s="95">
        <f>'Table 4.2 New Exp KP ZWL19_23'!F19/'Table 4.2 New Exp KP ZWL19_23'!$F$21*100</f>
        <v>23.142751962431678</v>
      </c>
    </row>
    <row r="20" spans="1:6" x14ac:dyDescent="0.5">
      <c r="A20" s="61"/>
      <c r="B20" s="95"/>
      <c r="C20" s="95"/>
      <c r="D20" s="95"/>
      <c r="E20" s="95"/>
      <c r="F20" s="95"/>
    </row>
    <row r="21" spans="1:6" s="21" customFormat="1" x14ac:dyDescent="0.5">
      <c r="A21" s="73" t="s">
        <v>41</v>
      </c>
      <c r="B21" s="107">
        <f>'Table 4.2 New Exp KP ZWL19_23'!B21/'Table 4.2 New Exp KP ZWL19_23'!$B$21*100</f>
        <v>100</v>
      </c>
      <c r="C21" s="107">
        <f>'Table 4.2 New Exp KP ZWL19_23'!C21/'Table 4.2 New Exp KP ZWL19_23'!$C$21*100</f>
        <v>100</v>
      </c>
      <c r="D21" s="107">
        <f>'Table 4.2 New Exp KP ZWL19_23'!D21/'Table 4.2 New Exp KP ZWL19_23'!$D$21*100</f>
        <v>100</v>
      </c>
      <c r="E21" s="107">
        <f>'Table 4.2 New Exp KP ZWL19_23'!E21/'Table 4.2 New Exp KP ZWL19_23'!$E$21*100</f>
        <v>100</v>
      </c>
      <c r="F21" s="107">
        <f>'Table 4.2 New Exp KP ZWL19_23'!F21/'Table 4.2 New Exp KP ZWL19_23'!$F$21*100</f>
        <v>100</v>
      </c>
    </row>
    <row r="22" spans="1:6" x14ac:dyDescent="0.5">
      <c r="A22" s="61" t="s">
        <v>42</v>
      </c>
      <c r="B22" s="95">
        <f>'Table 4.2 New Exp KP ZWL19_23'!B22/'Table 4.2 New Exp KP ZWL19_23'!$B$21*100</f>
        <v>-1.1146852603031294</v>
      </c>
      <c r="C22" s="95">
        <f>'Table 4.2 New Exp KP ZWL19_23'!C22/'Table 4.2 New Exp KP ZWL19_23'!$C$21*100</f>
        <v>-0.86226928356006594</v>
      </c>
      <c r="D22" s="95">
        <f>'Table 4.2 New Exp KP ZWL19_23'!D22/'Table 4.2 New Exp KP ZWL19_23'!$D$21*100</f>
        <v>-1.2974490474865252</v>
      </c>
      <c r="E22" s="95">
        <f>'Table 4.2 New Exp KP ZWL19_23'!E22/'Table 4.2 New Exp KP ZWL19_23'!$E$21*100</f>
        <v>-1.4673810461079315</v>
      </c>
      <c r="F22" s="95">
        <f>'Table 4.2 New Exp KP ZWL19_23'!F22/'Table 4.2 New Exp KP ZWL19_23'!$F$21*100</f>
        <v>-0.97872587316150694</v>
      </c>
    </row>
    <row r="23" spans="1:6" x14ac:dyDescent="0.5">
      <c r="A23" s="61" t="s">
        <v>43</v>
      </c>
      <c r="B23" s="95">
        <f>'Table 4.2 New Exp KP ZWL19_23'!B23/'Table 4.2 New Exp KP ZWL19_23'!$B$21*100</f>
        <v>5.0746547082431773E-2</v>
      </c>
      <c r="C23" s="95">
        <f>'Table 4.2 New Exp KP ZWL19_23'!C23/'Table 4.2 New Exp KP ZWL19_23'!$C$21*100</f>
        <v>1.3801109838435703E-2</v>
      </c>
      <c r="D23" s="95">
        <f>'Table 4.2 New Exp KP ZWL19_23'!D23/'Table 4.2 New Exp KP ZWL19_23'!$D$21*100</f>
        <v>1.3059841203298905E-2</v>
      </c>
      <c r="E23" s="95">
        <f>'Table 4.2 New Exp KP ZWL19_23'!E23/'Table 4.2 New Exp KP ZWL19_23'!$E$21*100</f>
        <v>1.598248315571003E-2</v>
      </c>
      <c r="F23" s="95">
        <f>'Table 4.2 New Exp KP ZWL19_23'!F23/'Table 4.2 New Exp KP ZWL19_23'!$F$21*100</f>
        <v>1.573036928616026E-2</v>
      </c>
    </row>
    <row r="24" spans="1:6" x14ac:dyDescent="0.5">
      <c r="A24" s="61" t="s">
        <v>44</v>
      </c>
      <c r="B24" s="95">
        <f>'Table 4.2 New Exp KP ZWL19_23'!B24/'Table 4.2 New Exp KP ZWL19_23'!$B$21*100</f>
        <v>1.1654318073855614</v>
      </c>
      <c r="C24" s="95">
        <f>'Table 4.2 New Exp KP ZWL19_23'!C24/'Table 4.2 New Exp KP ZWL19_23'!$C$21*100</f>
        <v>0.87607039339850157</v>
      </c>
      <c r="D24" s="95">
        <f>'Table 4.2 New Exp KP ZWL19_23'!D24/'Table 4.2 New Exp KP ZWL19_23'!$D$21*100</f>
        <v>1.310508888689824</v>
      </c>
      <c r="E24" s="95">
        <f>'Table 4.2 New Exp KP ZWL19_23'!E24/'Table 4.2 New Exp KP ZWL19_23'!$E$21*100</f>
        <v>1.4833635292636416</v>
      </c>
      <c r="F24" s="95">
        <f>'Table 4.2 New Exp KP ZWL19_23'!F24/'Table 4.2 New Exp KP ZWL19_23'!$F$21*100</f>
        <v>0.99445624244766717</v>
      </c>
    </row>
    <row r="25" spans="1:6" s="21" customFormat="1" x14ac:dyDescent="0.5">
      <c r="A25" s="73" t="s">
        <v>45</v>
      </c>
      <c r="B25" s="107">
        <f>'Table 4.2 New Exp KP ZWL19_23'!B25/'Table 4.2 New Exp KP ZWL19_23'!$B$21*100</f>
        <v>98.885314739696867</v>
      </c>
      <c r="C25" s="107">
        <f>'Table 4.2 New Exp KP ZWL19_23'!C25/'Table 4.2 New Exp KP ZWL19_23'!$C$21*100</f>
        <v>99.137730716439933</v>
      </c>
      <c r="D25" s="107">
        <f>'Table 4.2 New Exp KP ZWL19_23'!D25/'Table 4.2 New Exp KP ZWL19_23'!$D$21*100</f>
        <v>98.702550952513462</v>
      </c>
      <c r="E25" s="107">
        <f>'Table 4.2 New Exp KP ZWL19_23'!E25/'Table 4.2 New Exp KP ZWL19_23'!$E$21*100</f>
        <v>98.532618953892054</v>
      </c>
      <c r="F25" s="107">
        <f>'Table 4.2 New Exp KP ZWL19_23'!F25/'Table 4.2 New Exp KP ZWL19_23'!$F$21*100</f>
        <v>99.021274126838492</v>
      </c>
    </row>
    <row r="26" spans="1:6" x14ac:dyDescent="0.5">
      <c r="B26" s="75"/>
      <c r="C26" s="75"/>
      <c r="D26" s="75"/>
      <c r="E26" s="75"/>
      <c r="F26" s="75"/>
    </row>
  </sheetData>
  <pageMargins left="0.7" right="0.7" top="0.75" bottom="0.75" header="0.3" footer="0.3"/>
  <pageSetup scale="8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0ACF-FCF2-4390-810B-0446790CEE49}">
  <dimension ref="A1:F25"/>
  <sheetViews>
    <sheetView zoomScaleNormal="100" workbookViewId="0">
      <selection activeCell="H1" sqref="H1"/>
    </sheetView>
  </sheetViews>
  <sheetFormatPr defaultColWidth="8.88671875" defaultRowHeight="19.2" x14ac:dyDescent="0.5"/>
  <cols>
    <col min="1" max="1" width="43.109375" style="22" customWidth="1"/>
    <col min="2" max="2" width="13.44140625" style="22" customWidth="1"/>
    <col min="3" max="3" width="13" style="22" customWidth="1"/>
    <col min="4" max="4" width="12.21875" style="22" customWidth="1"/>
    <col min="5" max="5" width="11.33203125" style="22" customWidth="1"/>
    <col min="6" max="6" width="13.109375" style="22" customWidth="1"/>
    <col min="7" max="16384" width="8.88671875" style="22"/>
  </cols>
  <sheetData>
    <row r="1" spans="1:6" s="21" customFormat="1" x14ac:dyDescent="0.5">
      <c r="A1" s="21" t="s">
        <v>84</v>
      </c>
    </row>
    <row r="2" spans="1:6" x14ac:dyDescent="0.5">
      <c r="A2" s="37"/>
      <c r="B2" s="74"/>
      <c r="C2" s="74"/>
      <c r="D2" s="74"/>
      <c r="E2" s="74"/>
      <c r="F2" s="74"/>
    </row>
    <row r="3" spans="1:6" s="21" customFormat="1" x14ac:dyDescent="0.5">
      <c r="A3" s="73" t="s">
        <v>27</v>
      </c>
      <c r="B3" s="94">
        <v>2019</v>
      </c>
      <c r="C3" s="94">
        <v>2020</v>
      </c>
      <c r="D3" s="94">
        <v>2021</v>
      </c>
      <c r="E3" s="94">
        <v>2022</v>
      </c>
      <c r="F3" s="94">
        <v>2023</v>
      </c>
    </row>
    <row r="4" spans="1:6" s="21" customFormat="1" x14ac:dyDescent="0.5">
      <c r="A4" s="86" t="s">
        <v>28</v>
      </c>
      <c r="B4" s="109" t="s">
        <v>79</v>
      </c>
      <c r="C4" s="105">
        <f>'Table 4.2 New Exp KP ZWL19_23'!C4/'Table 4.2 New Exp KP ZWL19_23'!B4*100-100</f>
        <v>-8.1300367672274945</v>
      </c>
      <c r="D4" s="105">
        <f>'Table 4.2 New Exp KP ZWL19_23'!D4/'Table 4.2 New Exp KP ZWL19_23'!C4*100-100</f>
        <v>9.1644675613349307</v>
      </c>
      <c r="E4" s="105">
        <f>'Table 4.2 New Exp KP ZWL19_23'!E4/'Table 4.2 New Exp KP ZWL19_23'!D4*100-100</f>
        <v>11.505504857300267</v>
      </c>
      <c r="F4" s="105">
        <f>'Table 4.2 New Exp KP ZWL19_23'!F4/'Table 4.2 New Exp KP ZWL19_23'!E4*100-100</f>
        <v>2.3631412971800074</v>
      </c>
    </row>
    <row r="5" spans="1:6" s="76" customFormat="1" x14ac:dyDescent="0.5">
      <c r="A5" s="61" t="s">
        <v>29</v>
      </c>
      <c r="B5" s="108" t="s">
        <v>79</v>
      </c>
      <c r="C5" s="95">
        <f>'Table 4.2 New Exp KP ZWL19_23'!C5/'Table 4.2 New Exp KP ZWL19_23'!B5*100-100</f>
        <v>-5.6852031428968104</v>
      </c>
      <c r="D5" s="95">
        <f>'Table 4.2 New Exp KP ZWL19_23'!D5/'Table 4.2 New Exp KP ZWL19_23'!C5*100-100</f>
        <v>0.37562568457340717</v>
      </c>
      <c r="E5" s="95">
        <f>'Table 4.2 New Exp KP ZWL19_23'!E5/'Table 4.2 New Exp KP ZWL19_23'!D5*100-100</f>
        <v>6.2545713251281825</v>
      </c>
      <c r="F5" s="95">
        <f>'Table 4.2 New Exp KP ZWL19_23'!F5/'Table 4.2 New Exp KP ZWL19_23'!E5*100-100</f>
        <v>2.5699808345690798</v>
      </c>
    </row>
    <row r="6" spans="1:6" x14ac:dyDescent="0.5">
      <c r="A6" s="61" t="s">
        <v>30</v>
      </c>
      <c r="B6" s="108" t="s">
        <v>79</v>
      </c>
      <c r="C6" s="95">
        <f>'Table 4.2 New Exp KP ZWL19_23'!C6/'Table 4.2 New Exp KP ZWL19_23'!B6*100-100</f>
        <v>-38.973947590171221</v>
      </c>
      <c r="D6" s="95">
        <f>'Table 4.2 New Exp KP ZWL19_23'!D6/'Table 4.2 New Exp KP ZWL19_23'!C6*100-100</f>
        <v>58.91428825161924</v>
      </c>
      <c r="E6" s="95">
        <f>'Table 4.2 New Exp KP ZWL19_23'!E6/'Table 4.2 New Exp KP ZWL19_23'!D6*100-100</f>
        <v>70.10695998783109</v>
      </c>
      <c r="F6" s="95">
        <f>'Table 4.2 New Exp KP ZWL19_23'!F6/'Table 4.2 New Exp KP ZWL19_23'!E6*100-100</f>
        <v>13.862008452164588</v>
      </c>
    </row>
    <row r="7" spans="1:6" x14ac:dyDescent="0.5">
      <c r="A7" s="61" t="s">
        <v>31</v>
      </c>
      <c r="B7" s="108" t="s">
        <v>79</v>
      </c>
      <c r="C7" s="95">
        <f>'Table 4.2 New Exp KP ZWL19_23'!C7/'Table 4.2 New Exp KP ZWL19_23'!B7*100-100</f>
        <v>-23.758468906493249</v>
      </c>
      <c r="D7" s="95">
        <f>'Table 4.2 New Exp KP ZWL19_23'!D7/'Table 4.2 New Exp KP ZWL19_23'!C7*100-100</f>
        <v>142.10109135143037</v>
      </c>
      <c r="E7" s="95">
        <f>'Table 4.2 New Exp KP ZWL19_23'!E7/'Table 4.2 New Exp KP ZWL19_23'!D7*100-100</f>
        <v>30.798109474470806</v>
      </c>
      <c r="F7" s="95">
        <f>'Table 4.2 New Exp KP ZWL19_23'!F7/'Table 4.2 New Exp KP ZWL19_23'!E7*100-100</f>
        <v>-4.0166405815476196</v>
      </c>
    </row>
    <row r="8" spans="1:6" s="21" customFormat="1" x14ac:dyDescent="0.5">
      <c r="A8" s="61"/>
      <c r="B8" s="108"/>
      <c r="C8" s="95"/>
      <c r="D8" s="95"/>
      <c r="E8" s="95"/>
      <c r="F8" s="95"/>
    </row>
    <row r="9" spans="1:6" s="21" customFormat="1" x14ac:dyDescent="0.5">
      <c r="A9" s="86" t="s">
        <v>32</v>
      </c>
      <c r="B9" s="109" t="s">
        <v>79</v>
      </c>
      <c r="C9" s="105">
        <f>'Table 4.2 New Exp KP ZWL19_23'!C9/'Table 4.2 New Exp KP ZWL19_23'!B9*100-100</f>
        <v>0.83200853994884483</v>
      </c>
      <c r="D9" s="105">
        <f>'Table 4.2 New Exp KP ZWL19_23'!D9/'Table 4.2 New Exp KP ZWL19_23'!C9*100-100</f>
        <v>31.286245613671809</v>
      </c>
      <c r="E9" s="105">
        <f>'Table 4.2 New Exp KP ZWL19_23'!E9/'Table 4.2 New Exp KP ZWL19_23'!D9*100-100</f>
        <v>-7.7653427432493771</v>
      </c>
      <c r="F9" s="105">
        <f>'Table 4.2 New Exp KP ZWL19_23'!F9/'Table 4.2 New Exp KP ZWL19_23'!E9*100-100</f>
        <v>18.136797183317043</v>
      </c>
    </row>
    <row r="10" spans="1:6" x14ac:dyDescent="0.5">
      <c r="A10" s="61" t="s">
        <v>33</v>
      </c>
      <c r="B10" s="108" t="s">
        <v>79</v>
      </c>
      <c r="C10" s="95">
        <f>'Table 4.2 New Exp KP ZWL19_23'!C10/'Table 4.2 New Exp KP ZWL19_23'!B10*100-100</f>
        <v>-18.225762902280678</v>
      </c>
      <c r="D10" s="95">
        <f>'Table 4.2 New Exp KP ZWL19_23'!D10/'Table 4.2 New Exp KP ZWL19_23'!C10*100-100</f>
        <v>12.758426004095597</v>
      </c>
      <c r="E10" s="95">
        <f>'Table 4.2 New Exp KP ZWL19_23'!E10/'Table 4.2 New Exp KP ZWL19_23'!D10*100-100</f>
        <v>21.848400988497517</v>
      </c>
      <c r="F10" s="95">
        <f>'Table 4.2 New Exp KP ZWL19_23'!F10/'Table 4.2 New Exp KP ZWL19_23'!E10*100-100</f>
        <v>14.368252976502419</v>
      </c>
    </row>
    <row r="11" spans="1:6" x14ac:dyDescent="0.5">
      <c r="A11" s="61" t="s">
        <v>34</v>
      </c>
      <c r="B11" s="108" t="s">
        <v>79</v>
      </c>
      <c r="C11" s="95">
        <f>'Table 4.2 New Exp KP ZWL19_23'!C11/'Table 4.2 New Exp KP ZWL19_23'!B11*100-100</f>
        <v>-7.1312059316101397</v>
      </c>
      <c r="D11" s="95">
        <f>'Table 4.2 New Exp KP ZWL19_23'!D11/'Table 4.2 New Exp KP ZWL19_23'!C11*100-100</f>
        <v>28.464068192027327</v>
      </c>
      <c r="E11" s="95">
        <f>'Table 4.2 New Exp KP ZWL19_23'!E11/'Table 4.2 New Exp KP ZWL19_23'!D11*100-100</f>
        <v>-8.0326889080298258</v>
      </c>
      <c r="F11" s="95">
        <f>'Table 4.2 New Exp KP ZWL19_23'!F11/'Table 4.2 New Exp KP ZWL19_23'!E11*100-100</f>
        <v>17.283982233131894</v>
      </c>
    </row>
    <row r="12" spans="1:6" x14ac:dyDescent="0.5">
      <c r="A12" s="61" t="s">
        <v>35</v>
      </c>
      <c r="B12" s="108" t="s">
        <v>79</v>
      </c>
      <c r="C12" s="95">
        <f>'Table 4.2 New Exp KP ZWL19_23'!C12/'Table 4.2 New Exp KP ZWL19_23'!B12*100-100</f>
        <v>-24.290613802313871</v>
      </c>
      <c r="D12" s="95">
        <f>'Table 4.2 New Exp KP ZWL19_23'!D12/'Table 4.2 New Exp KP ZWL19_23'!C12*100-100</f>
        <v>2.2270299937389098</v>
      </c>
      <c r="E12" s="95">
        <f>'Table 4.2 New Exp KP ZWL19_23'!E12/'Table 4.2 New Exp KP ZWL19_23'!D12*100-100</f>
        <v>47.027640362793591</v>
      </c>
      <c r="F12" s="95">
        <f>'Table 4.2 New Exp KP ZWL19_23'!F12/'Table 4.2 New Exp KP ZWL19_23'!E12*100-100</f>
        <v>12.831415760915107</v>
      </c>
    </row>
    <row r="13" spans="1:6" x14ac:dyDescent="0.5">
      <c r="A13" s="61" t="s">
        <v>36</v>
      </c>
      <c r="B13" s="108" t="s">
        <v>79</v>
      </c>
      <c r="C13" s="95">
        <f>'Table 4.2 New Exp KP ZWL19_23'!C13/'Table 4.2 New Exp KP ZWL19_23'!B13*100-100</f>
        <v>-246.11435871825847</v>
      </c>
      <c r="D13" s="95">
        <f>'Table 4.2 New Exp KP ZWL19_23'!D13/'Table 4.2 New Exp KP ZWL19_23'!C13*100-100</f>
        <v>165.64886014176528</v>
      </c>
      <c r="E13" s="95">
        <f>'Table 4.2 New Exp KP ZWL19_23'!E13/'Table 4.2 New Exp KP ZWL19_23'!D13*100-100</f>
        <v>-98.922021677380656</v>
      </c>
      <c r="F13" s="95">
        <f>'Table 4.2 New Exp KP ZWL19_23'!F13/'Table 4.2 New Exp KP ZWL19_23'!E13*100-100</f>
        <v>1329.3659650548611</v>
      </c>
    </row>
    <row r="14" spans="1:6" x14ac:dyDescent="0.5">
      <c r="A14" s="61"/>
      <c r="B14" s="108"/>
      <c r="C14" s="95"/>
      <c r="D14" s="95"/>
      <c r="E14" s="95"/>
      <c r="F14" s="95"/>
    </row>
    <row r="15" spans="1:6" s="21" customFormat="1" x14ac:dyDescent="0.5">
      <c r="A15" s="86" t="s">
        <v>37</v>
      </c>
      <c r="B15" s="109" t="s">
        <v>79</v>
      </c>
      <c r="C15" s="105">
        <f>'Table 4.2 New Exp KP ZWL19_23'!C15/'Table 4.2 New Exp KP ZWL19_23'!B15*100-100</f>
        <v>-7.445411011013519</v>
      </c>
      <c r="D15" s="105">
        <f>'Table 4.2 New Exp KP ZWL19_23'!D15/'Table 4.2 New Exp KP ZWL19_23'!C15*100-100</f>
        <v>11.005521832487915</v>
      </c>
      <c r="E15" s="105">
        <f>'Table 4.2 New Exp KP ZWL19_23'!E15/'Table 4.2 New Exp KP ZWL19_23'!D15*100-100</f>
        <v>9.6087027504687939</v>
      </c>
      <c r="F15" s="105">
        <f>'Table 4.2 New Exp KP ZWL19_23'!F15/'Table 4.2 New Exp KP ZWL19_23'!E15*100-100</f>
        <v>3.6696210062329868</v>
      </c>
    </row>
    <row r="16" spans="1:6" x14ac:dyDescent="0.5">
      <c r="A16" s="61"/>
      <c r="B16" s="108" t="s">
        <v>79</v>
      </c>
      <c r="C16" s="95"/>
      <c r="D16" s="95"/>
      <c r="E16" s="95"/>
      <c r="F16" s="95"/>
    </row>
    <row r="17" spans="1:6" s="21" customFormat="1" x14ac:dyDescent="0.5">
      <c r="A17" s="86" t="s">
        <v>38</v>
      </c>
      <c r="B17" s="109" t="s">
        <v>79</v>
      </c>
      <c r="C17" s="105">
        <f>'Table 4.2 New Exp KP ZWL19_23'!C17/'Table 4.2 New Exp KP ZWL19_23'!B17*100-100</f>
        <v>16.540087302007379</v>
      </c>
      <c r="D17" s="105">
        <f>'Table 4.2 New Exp KP ZWL19_23'!D17/'Table 4.2 New Exp KP ZWL19_23'!C17*100-100</f>
        <v>140.58202407755087</v>
      </c>
      <c r="E17" s="105">
        <f>'Table 4.2 New Exp KP ZWL19_23'!E17/'Table 4.2 New Exp KP ZWL19_23'!D17*100-100</f>
        <v>89.484867041095242</v>
      </c>
      <c r="F17" s="105">
        <f>'Table 4.2 New Exp KP ZWL19_23'!F17/'Table 4.2 New Exp KP ZWL19_23'!E17*100-100</f>
        <v>-17.829640378094808</v>
      </c>
    </row>
    <row r="18" spans="1:6" x14ac:dyDescent="0.5">
      <c r="A18" s="61" t="s">
        <v>39</v>
      </c>
      <c r="B18" s="108" t="s">
        <v>79</v>
      </c>
      <c r="C18" s="95">
        <f>'Table 4.2 New Exp KP ZWL19_23'!C18/'Table 4.2 New Exp KP ZWL19_23'!B18*100-100</f>
        <v>-48.949254903488338</v>
      </c>
      <c r="D18" s="95">
        <f>'Table 4.2 New Exp KP ZWL19_23'!D18/'Table 4.2 New Exp KP ZWL19_23'!C18*100-100</f>
        <v>47.047945501990995</v>
      </c>
      <c r="E18" s="95">
        <f>'Table 4.2 New Exp KP ZWL19_23'!E18/'Table 4.2 New Exp KP ZWL19_23'!D18*100-100</f>
        <v>43.431317662330088</v>
      </c>
      <c r="F18" s="95">
        <f>'Table 4.2 New Exp KP ZWL19_23'!F18/'Table 4.2 New Exp KP ZWL19_23'!E18*100-100</f>
        <v>-8.3570121031546591</v>
      </c>
    </row>
    <row r="19" spans="1:6" x14ac:dyDescent="0.5">
      <c r="A19" s="61" t="s">
        <v>40</v>
      </c>
      <c r="B19" s="108" t="s">
        <v>79</v>
      </c>
      <c r="C19" s="95">
        <f>'Table 4.2 New Exp KP ZWL19_23'!C19/'Table 4.2 New Exp KP ZWL19_23'!B19*100-100</f>
        <v>-44.099000413989287</v>
      </c>
      <c r="D19" s="95">
        <f>'Table 4.2 New Exp KP ZWL19_23'!D19/'Table 4.2 New Exp KP ZWL19_23'!C19*100-100</f>
        <v>61.489685958542708</v>
      </c>
      <c r="E19" s="95">
        <f>'Table 4.2 New Exp KP ZWL19_23'!E19/'Table 4.2 New Exp KP ZWL19_23'!D19*100-100</f>
        <v>54.024614819337103</v>
      </c>
      <c r="F19" s="95">
        <f>'Table 4.2 New Exp KP ZWL19_23'!F19/'Table 4.2 New Exp KP ZWL19_23'!E19*100-100</f>
        <v>-11.03755611819723</v>
      </c>
    </row>
    <row r="20" spans="1:6" x14ac:dyDescent="0.5">
      <c r="A20" s="61"/>
      <c r="B20" s="108"/>
      <c r="C20" s="95"/>
      <c r="D20" s="95"/>
      <c r="E20" s="95"/>
      <c r="F20" s="95"/>
    </row>
    <row r="21" spans="1:6" s="21" customFormat="1" x14ac:dyDescent="0.5">
      <c r="A21" s="86" t="s">
        <v>41</v>
      </c>
      <c r="B21" s="109" t="s">
        <v>79</v>
      </c>
      <c r="C21" s="105">
        <f>'Table 4.2 New Exp KP ZWL19_23'!C21/'Table 4.2 New Exp KP ZWL19_23'!B21*100-100</f>
        <v>-7.8169506184685531</v>
      </c>
      <c r="D21" s="105">
        <f>'Table 4.2 New Exp KP ZWL19_23'!D21/'Table 4.2 New Exp KP ZWL19_23'!C21*100-100</f>
        <v>8.4680169089426158</v>
      </c>
      <c r="E21" s="105">
        <f>'Table 4.2 New Exp KP ZWL19_23'!E21/'Table 4.2 New Exp KP ZWL19_23'!D21*100-100</f>
        <v>6.1392632648157246</v>
      </c>
      <c r="F21" s="105">
        <f>'Table 4.2 New Exp KP ZWL19_23'!F21/'Table 4.2 New Exp KP ZWL19_23'!E21*100-100</f>
        <v>5.3367304730088279</v>
      </c>
    </row>
    <row r="22" spans="1:6" x14ac:dyDescent="0.5">
      <c r="A22" s="61" t="s">
        <v>42</v>
      </c>
      <c r="B22" s="108" t="s">
        <v>79</v>
      </c>
      <c r="C22" s="95">
        <f>'Table 4.2 New Exp KP ZWL19_23'!C22/'Table 4.2 New Exp KP ZWL19_23'!B22*100-100</f>
        <v>-28.691429969227755</v>
      </c>
      <c r="D22" s="95">
        <f>'Table 4.2 New Exp KP ZWL19_23'!D22/'Table 4.2 New Exp KP ZWL19_23'!C22*100-100</f>
        <v>63.210876120065905</v>
      </c>
      <c r="E22" s="95">
        <f>'Table 4.2 New Exp KP ZWL19_23'!E22/'Table 4.2 New Exp KP ZWL19_23'!D22*100-100</f>
        <v>20.040739529902822</v>
      </c>
      <c r="F22" s="95">
        <f>'Table 4.2 New Exp KP ZWL19_23'!F22/'Table 4.2 New Exp KP ZWL19_23'!E22*100-100</f>
        <v>-29.741641558186799</v>
      </c>
    </row>
    <row r="23" spans="1:6" x14ac:dyDescent="0.5">
      <c r="A23" s="61" t="s">
        <v>43</v>
      </c>
      <c r="B23" s="108" t="s">
        <v>79</v>
      </c>
      <c r="C23" s="95">
        <f>'Table 4.2 New Exp KP ZWL19_23'!C23/'Table 4.2 New Exp KP ZWL19_23'!B23*100-100</f>
        <v>-74.929754576407475</v>
      </c>
      <c r="D23" s="95">
        <f>'Table 4.2 New Exp KP ZWL19_23'!D23/'Table 4.2 New Exp KP ZWL19_23'!C23*100-100</f>
        <v>2.642113065603553</v>
      </c>
      <c r="E23" s="95">
        <f>'Table 4.2 New Exp KP ZWL19_23'!E23/'Table 4.2 New Exp KP ZWL19_23'!D23*100-100</f>
        <v>29.892007175469217</v>
      </c>
      <c r="F23" s="95">
        <f>'Table 4.2 New Exp KP ZWL19_23'!F23/'Table 4.2 New Exp KP ZWL19_23'!E23*100-100</f>
        <v>3.6751081539648851</v>
      </c>
    </row>
    <row r="24" spans="1:6" x14ac:dyDescent="0.5">
      <c r="A24" s="61" t="s">
        <v>44</v>
      </c>
      <c r="B24" s="108" t="s">
        <v>79</v>
      </c>
      <c r="C24" s="95">
        <f>'Table 4.2 New Exp KP ZWL19_23'!C24/'Table 4.2 New Exp KP ZWL19_23'!B24*100-100</f>
        <v>-30.70479128459705</v>
      </c>
      <c r="D24" s="95">
        <f>'Table 4.2 New Exp KP ZWL19_23'!D24/'Table 4.2 New Exp KP ZWL19_23'!C24*100-100</f>
        <v>62.256710612371847</v>
      </c>
      <c r="E24" s="95">
        <f>'Table 4.2 New Exp KP ZWL19_23'!E24/'Table 4.2 New Exp KP ZWL19_23'!D24*100-100</f>
        <v>20.138912073570879</v>
      </c>
      <c r="F24" s="95">
        <f>'Table 4.2 New Exp KP ZWL19_23'!F24/'Table 4.2 New Exp KP ZWL19_23'!E24*100-100</f>
        <v>-29.381593175671867</v>
      </c>
    </row>
    <row r="25" spans="1:6" s="21" customFormat="1" x14ac:dyDescent="0.5">
      <c r="A25" s="86" t="s">
        <v>45</v>
      </c>
      <c r="B25" s="109" t="s">
        <v>79</v>
      </c>
      <c r="C25" s="105">
        <f>'Table 4.2 New Exp KP ZWL19_23'!C25/'Table 4.2 New Exp KP ZWL19_23'!B25*100-100</f>
        <v>-7.5816429339044049</v>
      </c>
      <c r="D25" s="105">
        <f>'Table 4.2 New Exp KP ZWL19_23'!D25/'Table 4.2 New Exp KP ZWL19_23'!C25*100-100</f>
        <v>7.9918804707683506</v>
      </c>
      <c r="E25" s="105">
        <f>'Table 4.2 New Exp KP ZWL19_23'!E25/'Table 4.2 New Exp KP ZWL19_23'!D25*100-100</f>
        <v>5.9565277937996655</v>
      </c>
      <c r="F25" s="105">
        <f>'Table 4.2 New Exp KP ZWL19_23'!F25/'Table 4.2 New Exp KP ZWL19_23'!E25*100-100</f>
        <v>5.8591294388881749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9F38-B301-423C-B8B3-1E5EC549170E}">
  <sheetPr>
    <tabColor rgb="FFFFFF00"/>
  </sheetPr>
  <dimension ref="A1:C29"/>
  <sheetViews>
    <sheetView topLeftCell="A3" zoomScale="140" zoomScaleNormal="140" workbookViewId="0">
      <selection activeCell="D4" sqref="D4"/>
    </sheetView>
  </sheetViews>
  <sheetFormatPr defaultColWidth="8.88671875" defaultRowHeight="19.2" x14ac:dyDescent="0.5"/>
  <cols>
    <col min="1" max="1" width="43.109375" style="22" customWidth="1"/>
    <col min="2" max="2" width="23.44140625" style="143" bestFit="1" customWidth="1"/>
    <col min="3" max="3" width="20" style="22" bestFit="1" customWidth="1"/>
    <col min="4" max="16384" width="8.88671875" style="22"/>
  </cols>
  <sheetData>
    <row r="1" spans="1:3" s="21" customFormat="1" x14ac:dyDescent="0.5">
      <c r="A1" s="21" t="s">
        <v>85</v>
      </c>
      <c r="B1" s="137"/>
    </row>
    <row r="2" spans="1:3" x14ac:dyDescent="0.5">
      <c r="A2" s="37"/>
      <c r="B2" s="138" t="s">
        <v>63</v>
      </c>
      <c r="C2" s="138" t="s">
        <v>63</v>
      </c>
    </row>
    <row r="3" spans="1:3" s="21" customFormat="1" x14ac:dyDescent="0.5">
      <c r="A3" s="147" t="s">
        <v>27</v>
      </c>
      <c r="B3" s="139">
        <v>2024</v>
      </c>
      <c r="C3" s="94">
        <v>2025</v>
      </c>
    </row>
    <row r="4" spans="1:3" s="21" customFormat="1" x14ac:dyDescent="0.5">
      <c r="A4" s="147" t="s">
        <v>28</v>
      </c>
      <c r="B4" s="121">
        <f>B5+B6+B7</f>
        <v>794486404522.87573</v>
      </c>
      <c r="C4" s="121">
        <f>C5+C6+C7</f>
        <v>1448787957474.1162</v>
      </c>
    </row>
    <row r="5" spans="1:3" x14ac:dyDescent="0.5">
      <c r="A5" s="148" t="s">
        <v>29</v>
      </c>
      <c r="B5" s="19">
        <v>643684167367.73267</v>
      </c>
      <c r="C5" s="74">
        <v>1208330361811.9097</v>
      </c>
    </row>
    <row r="6" spans="1:3" x14ac:dyDescent="0.5">
      <c r="A6" s="148" t="s">
        <v>30</v>
      </c>
      <c r="B6" s="19">
        <v>50804407237.10025</v>
      </c>
      <c r="C6" s="41">
        <v>42715742176.850449</v>
      </c>
    </row>
    <row r="7" spans="1:3" x14ac:dyDescent="0.5">
      <c r="A7" s="148" t="s">
        <v>31</v>
      </c>
      <c r="B7" s="19">
        <v>99997829918.042862</v>
      </c>
      <c r="C7" s="41">
        <v>197741853485.35626</v>
      </c>
    </row>
    <row r="8" spans="1:3" x14ac:dyDescent="0.5">
      <c r="A8" s="148"/>
      <c r="B8" s="141"/>
      <c r="C8" s="37"/>
    </row>
    <row r="9" spans="1:3" s="21" customFormat="1" x14ac:dyDescent="0.5">
      <c r="A9" s="147" t="s">
        <v>32</v>
      </c>
      <c r="B9" s="121">
        <f>B10+B13</f>
        <v>72798775144.551498</v>
      </c>
      <c r="C9" s="121">
        <f>C10+C13</f>
        <v>116539504948.16835</v>
      </c>
    </row>
    <row r="10" spans="1:3" x14ac:dyDescent="0.5">
      <c r="A10" s="148" t="s">
        <v>33</v>
      </c>
      <c r="B10" s="141">
        <f>B11+B12</f>
        <v>65228232783.230713</v>
      </c>
      <c r="C10" s="141">
        <f>C11+C12</f>
        <v>107833381232.64944</v>
      </c>
    </row>
    <row r="11" spans="1:3" x14ac:dyDescent="0.5">
      <c r="A11" s="148" t="s">
        <v>34</v>
      </c>
      <c r="B11" s="19">
        <v>27941996458.800396</v>
      </c>
      <c r="C11" s="41">
        <v>50112297110.709435</v>
      </c>
    </row>
    <row r="12" spans="1:3" x14ac:dyDescent="0.5">
      <c r="A12" s="148" t="s">
        <v>35</v>
      </c>
      <c r="B12" s="19">
        <v>37286236324.430313</v>
      </c>
      <c r="C12" s="41">
        <v>57721084121.940002</v>
      </c>
    </row>
    <row r="13" spans="1:3" x14ac:dyDescent="0.5">
      <c r="A13" s="148" t="s">
        <v>36</v>
      </c>
      <c r="B13" s="19">
        <f>7570542361.32079</f>
        <v>7570542361.3207903</v>
      </c>
      <c r="C13" s="170">
        <v>8706123715.5189075</v>
      </c>
    </row>
    <row r="14" spans="1:3" x14ac:dyDescent="0.5">
      <c r="A14" s="148"/>
      <c r="B14" s="19"/>
      <c r="C14" s="37"/>
    </row>
    <row r="15" spans="1:3" s="21" customFormat="1" x14ac:dyDescent="0.5">
      <c r="A15" s="147" t="s">
        <v>37</v>
      </c>
      <c r="B15" s="142">
        <f>B4+B9</f>
        <v>867285179667.42725</v>
      </c>
      <c r="C15" s="142">
        <f>C4+C9</f>
        <v>1565327462422.2847</v>
      </c>
    </row>
    <row r="16" spans="1:3" x14ac:dyDescent="0.5">
      <c r="A16" s="148"/>
      <c r="B16" s="141"/>
      <c r="C16" s="37"/>
    </row>
    <row r="17" spans="1:3" s="21" customFormat="1" x14ac:dyDescent="0.5">
      <c r="A17" s="147" t="s">
        <v>38</v>
      </c>
      <c r="B17" s="121">
        <f>B18-B19</f>
        <v>-44346890195.865906</v>
      </c>
      <c r="C17" s="121">
        <f>C18-C19</f>
        <v>-14804166768.561096</v>
      </c>
    </row>
    <row r="18" spans="1:3" x14ac:dyDescent="0.5">
      <c r="A18" s="148" t="s">
        <v>39</v>
      </c>
      <c r="B18" s="19">
        <v>148530830691.21329</v>
      </c>
      <c r="C18" s="41">
        <v>293564374068.31873</v>
      </c>
    </row>
    <row r="19" spans="1:3" x14ac:dyDescent="0.5">
      <c r="A19" s="148" t="s">
        <v>40</v>
      </c>
      <c r="B19" s="19">
        <v>192877720887.07919</v>
      </c>
      <c r="C19" s="41">
        <v>308368540836.87982</v>
      </c>
    </row>
    <row r="20" spans="1:3" x14ac:dyDescent="0.5">
      <c r="A20" s="148"/>
      <c r="B20" s="141"/>
      <c r="C20" s="74"/>
    </row>
    <row r="21" spans="1:3" s="21" customFormat="1" x14ac:dyDescent="0.5">
      <c r="A21" s="147" t="s">
        <v>41</v>
      </c>
      <c r="B21" s="142">
        <f>B15+B17</f>
        <v>822938289471.56128</v>
      </c>
      <c r="C21" s="142">
        <f>C15+C17</f>
        <v>1550523295653.7236</v>
      </c>
    </row>
    <row r="22" spans="1:3" x14ac:dyDescent="0.5">
      <c r="A22" s="169" t="s">
        <v>97</v>
      </c>
      <c r="B22" s="141">
        <f>B23-B24</f>
        <v>-8606587186.6633663</v>
      </c>
      <c r="C22" s="141">
        <f>C23-C24</f>
        <v>-16242925345.4356</v>
      </c>
    </row>
    <row r="23" spans="1:3" x14ac:dyDescent="0.5">
      <c r="A23" s="148" t="s">
        <v>43</v>
      </c>
      <c r="B23" s="92">
        <v>209899426.52740195</v>
      </c>
      <c r="C23" s="41">
        <v>317354314.92751694</v>
      </c>
    </row>
    <row r="24" spans="1:3" x14ac:dyDescent="0.5">
      <c r="A24" s="148" t="s">
        <v>44</v>
      </c>
      <c r="B24" s="92">
        <v>8816486613.1907692</v>
      </c>
      <c r="C24" s="41">
        <v>16560279660.363117</v>
      </c>
    </row>
    <row r="25" spans="1:3" s="21" customFormat="1" x14ac:dyDescent="0.5">
      <c r="A25" s="147" t="s">
        <v>45</v>
      </c>
      <c r="B25" s="142">
        <f>B21+B22</f>
        <v>814331702284.89795</v>
      </c>
      <c r="C25" s="142">
        <f>C21+C22</f>
        <v>1534280370308.2881</v>
      </c>
    </row>
    <row r="26" spans="1:3" s="20" customFormat="1" x14ac:dyDescent="0.5">
      <c r="A26" s="149" t="s">
        <v>62</v>
      </c>
      <c r="B26" s="141">
        <v>15674310</v>
      </c>
      <c r="C26" s="41">
        <v>15922590</v>
      </c>
    </row>
    <row r="27" spans="1:3" x14ac:dyDescent="0.5">
      <c r="A27" s="149" t="s">
        <v>65</v>
      </c>
      <c r="B27" s="19">
        <f>B25/B26</f>
        <v>51953.272730021155</v>
      </c>
      <c r="C27" s="19">
        <f>C25/C26</f>
        <v>96358.718670033457</v>
      </c>
    </row>
    <row r="28" spans="1:3" x14ac:dyDescent="0.5">
      <c r="B28" s="141"/>
      <c r="C28" s="37"/>
    </row>
    <row r="29" spans="1:3" x14ac:dyDescent="0.5">
      <c r="A29" s="146" t="s">
        <v>94</v>
      </c>
      <c r="B29" s="150">
        <v>18</v>
      </c>
      <c r="C29" s="151">
        <v>30.4</v>
      </c>
    </row>
  </sheetData>
  <pageMargins left="0.7" right="0.7" top="0.75" bottom="0.75" header="0.3" footer="0.3"/>
  <pageSetup scale="9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C6FE-786F-4189-A95C-99A6CC37697E}">
  <dimension ref="A1:C25"/>
  <sheetViews>
    <sheetView tabSelected="1" zoomScaleNormal="100" workbookViewId="0">
      <selection activeCell="E8" sqref="E8"/>
    </sheetView>
  </sheetViews>
  <sheetFormatPr defaultColWidth="8.88671875" defaultRowHeight="19.2" x14ac:dyDescent="0.5"/>
  <cols>
    <col min="1" max="1" width="49.5546875" style="6" customWidth="1"/>
    <col min="2" max="3" width="12.109375" style="6" customWidth="1"/>
    <col min="4" max="16384" width="8.88671875" style="6"/>
  </cols>
  <sheetData>
    <row r="1" spans="1:3" s="1" customFormat="1" x14ac:dyDescent="0.5">
      <c r="A1" s="1" t="s">
        <v>86</v>
      </c>
      <c r="B1" s="6"/>
      <c r="C1" s="6"/>
    </row>
    <row r="2" spans="1:3" x14ac:dyDescent="0.5">
      <c r="A2" s="4"/>
      <c r="B2" s="4"/>
      <c r="C2" s="4"/>
    </row>
    <row r="3" spans="1:3" s="1" customFormat="1" x14ac:dyDescent="0.5">
      <c r="A3" s="3" t="s">
        <v>61</v>
      </c>
      <c r="B3" s="3">
        <v>2024</v>
      </c>
      <c r="C3" s="3">
        <v>2025</v>
      </c>
    </row>
    <row r="4" spans="1:3" s="1" customFormat="1" x14ac:dyDescent="0.5">
      <c r="A4" s="3" t="s">
        <v>28</v>
      </c>
      <c r="B4" s="88">
        <f>'Table 4.5 New Exp.CP ZWG 24_25'!B4/'Table 4.5 New Exp.CP ZWG 24_25'!$B$21*100</f>
        <v>96.542646597844467</v>
      </c>
      <c r="C4" s="88">
        <f>'Table 4.5 New Exp.CP ZWG 24_25'!C4/'Table 4.5 New Exp.CP ZWG 24_25'!$C$21*100</f>
        <v>93.438644974584903</v>
      </c>
    </row>
    <row r="5" spans="1:3" x14ac:dyDescent="0.5">
      <c r="A5" s="4" t="s">
        <v>29</v>
      </c>
      <c r="B5" s="87">
        <f>'Table 4.5 New Exp.CP ZWG 24_25'!B5/'Table 4.5 New Exp.CP ZWG 24_25'!$B$21*100</f>
        <v>78.217792950315356</v>
      </c>
      <c r="C5" s="87">
        <f>'Table 4.5 New Exp.CP ZWG 24_25'!C5/'Table 4.5 New Exp.CP ZWG 24_25'!$C$21*100</f>
        <v>77.930487416666622</v>
      </c>
    </row>
    <row r="6" spans="1:3" x14ac:dyDescent="0.5">
      <c r="A6" s="4" t="s">
        <v>30</v>
      </c>
      <c r="B6" s="87">
        <f>'Table 4.5 New Exp.CP ZWG 24_25'!B6/'Table 4.5 New Exp.CP ZWG 24_25'!$B$21*100</f>
        <v>6.1735379052205257</v>
      </c>
      <c r="C6" s="167">
        <f>'Table 4.5 New Exp.CP ZWG 24_25'!C6/'Table 4.5 New Exp.CP ZWG 24_25'!$C$21*100</f>
        <v>2.7549242437431976</v>
      </c>
    </row>
    <row r="7" spans="1:3" x14ac:dyDescent="0.5">
      <c r="A7" s="4" t="s">
        <v>31</v>
      </c>
      <c r="B7" s="87">
        <f>'Table 4.5 New Exp.CP ZWG 24_25'!B7/'Table 4.5 New Exp.CP ZWG 24_25'!$B$21*100</f>
        <v>12.15131574230859</v>
      </c>
      <c r="C7" s="167">
        <f>'Table 4.5 New Exp.CP ZWG 24_25'!C7/'Table 4.5 New Exp.CP ZWG 24_25'!$C$21*100</f>
        <v>12.753233314175095</v>
      </c>
    </row>
    <row r="8" spans="1:3" x14ac:dyDescent="0.5">
      <c r="A8" s="4"/>
      <c r="B8" s="87"/>
      <c r="C8" s="167"/>
    </row>
    <row r="9" spans="1:3" s="1" customFormat="1" x14ac:dyDescent="0.5">
      <c r="A9" s="3" t="s">
        <v>32</v>
      </c>
      <c r="B9" s="88">
        <f>'Table 4.5 New Exp.CP ZWG 24_25'!B9/'Table 4.5 New Exp.CP ZWG 24_25'!$B$21*100</f>
        <v>8.8462009941593855</v>
      </c>
      <c r="C9" s="168">
        <f>'Table 4.5 New Exp.CP ZWG 24_25'!C9/'Table 4.5 New Exp.CP ZWG 24_25'!$C$21*100</f>
        <v>7.5161402137485176</v>
      </c>
    </row>
    <row r="10" spans="1:3" x14ac:dyDescent="0.5">
      <c r="A10" s="4" t="s">
        <v>46</v>
      </c>
      <c r="B10" s="87">
        <f>'Table 4.5 New Exp.CP ZWG 24_25'!B10/'Table 4.5 New Exp.CP ZWG 24_25'!$B$21*100</f>
        <v>7.926260524967935</v>
      </c>
      <c r="C10" s="167">
        <f>'Table 4.5 New Exp.CP ZWG 24_25'!C10/'Table 4.5 New Exp.CP ZWG 24_25'!$C$21*100</f>
        <v>6.954644379411616</v>
      </c>
    </row>
    <row r="11" spans="1:3" x14ac:dyDescent="0.5">
      <c r="A11" s="4" t="s">
        <v>34</v>
      </c>
      <c r="B11" s="87">
        <f>'Table 4.5 New Exp.CP ZWG 24_25'!B11/'Table 4.5 New Exp.CP ZWG 24_25'!$B$21*100</f>
        <v>3.3953938972438591</v>
      </c>
      <c r="C11" s="167">
        <f>'Table 4.5 New Exp.CP ZWG 24_25'!C11/'Table 4.5 New Exp.CP ZWG 24_25'!$C$21*100</f>
        <v>3.2319602840653454</v>
      </c>
    </row>
    <row r="12" spans="1:3" x14ac:dyDescent="0.5">
      <c r="A12" s="4" t="s">
        <v>35</v>
      </c>
      <c r="B12" s="87">
        <f>'Table 4.5 New Exp.CP ZWG 24_25'!B12/'Table 4.5 New Exp.CP ZWG 24_25'!$B$21*100</f>
        <v>4.530866627724075</v>
      </c>
      <c r="C12" s="167">
        <f>'Table 4.5 New Exp.CP ZWG 24_25'!C12/'Table 4.5 New Exp.CP ZWG 24_25'!$C$21*100</f>
        <v>3.722684095346271</v>
      </c>
    </row>
    <row r="13" spans="1:3" x14ac:dyDescent="0.5">
      <c r="A13" s="4" t="s">
        <v>47</v>
      </c>
      <c r="B13" s="87">
        <f>'Table 4.5 New Exp.CP ZWG 24_25'!B13/'Table 4.5 New Exp.CP ZWG 24_25'!$B$21*100</f>
        <v>0.919940469191452</v>
      </c>
      <c r="C13" s="167">
        <f>'Table 4.5 New Exp.CP ZWG 24_25'!C13/'Table 4.5 New Exp.CP ZWG 24_25'!$C$21*100</f>
        <v>0.56149583433690209</v>
      </c>
    </row>
    <row r="14" spans="1:3" x14ac:dyDescent="0.5">
      <c r="A14" s="4"/>
      <c r="B14" s="87"/>
      <c r="C14" s="167"/>
    </row>
    <row r="15" spans="1:3" s="1" customFormat="1" x14ac:dyDescent="0.5">
      <c r="A15" s="3" t="s">
        <v>37</v>
      </c>
      <c r="B15" s="88">
        <f>'Table 4.5 New Exp.CP ZWG 24_25'!B15/'Table 4.5 New Exp.CP ZWG 24_25'!$B$21*100</f>
        <v>105.38884759200387</v>
      </c>
      <c r="C15" s="168">
        <f>'Table 4.5 New Exp.CP ZWG 24_25'!C15/'Table 4.5 New Exp.CP ZWG 24_25'!$C$21*100</f>
        <v>100.95478518833343</v>
      </c>
    </row>
    <row r="16" spans="1:3" x14ac:dyDescent="0.5">
      <c r="A16" s="4"/>
      <c r="B16" s="87"/>
      <c r="C16" s="167"/>
    </row>
    <row r="17" spans="1:3" s="1" customFormat="1" x14ac:dyDescent="0.5">
      <c r="A17" s="3" t="s">
        <v>38</v>
      </c>
      <c r="B17" s="87">
        <f>'Table 4.5 New Exp.CP ZWG 24_25'!B17/'Table 4.5 New Exp.CP ZWG 24_25'!$B$21*100</f>
        <v>-5.3888475920038506</v>
      </c>
      <c r="C17" s="87">
        <f>'Table 4.5 New Exp.CP ZWG 24_25'!C17/'Table 4.5 New Exp.CP ZWG 24_25'!$C$21*100</f>
        <v>-0.95478518833342907</v>
      </c>
    </row>
    <row r="18" spans="1:3" x14ac:dyDescent="0.5">
      <c r="A18" s="4" t="s">
        <v>39</v>
      </c>
      <c r="B18" s="87">
        <f>'Table 4.5 New Exp.CP ZWG 24_25'!B18/'Table 4.5 New Exp.CP ZWG 24_25'!$B$21*100</f>
        <v>18.048841886624373</v>
      </c>
      <c r="C18" s="87">
        <f>'Table 4.5 New Exp.CP ZWG 24_25'!C18/'Table 4.5 New Exp.CP ZWG 24_25'!$C$21*100</f>
        <v>18.933244981949635</v>
      </c>
    </row>
    <row r="19" spans="1:3" x14ac:dyDescent="0.5">
      <c r="A19" s="4" t="s">
        <v>40</v>
      </c>
      <c r="B19" s="87">
        <f>'Table 4.5 New Exp.CP ZWG 24_25'!B19/'Table 4.5 New Exp.CP ZWG 24_25'!$B$21*100</f>
        <v>23.437689478628222</v>
      </c>
      <c r="C19" s="87">
        <f>'Table 4.5 New Exp.CP ZWG 24_25'!C19/'Table 4.5 New Exp.CP ZWG 24_25'!$C$21*100</f>
        <v>19.888030170283063</v>
      </c>
    </row>
    <row r="20" spans="1:3" x14ac:dyDescent="0.5">
      <c r="A20" s="4"/>
      <c r="B20" s="87"/>
      <c r="C20" s="87"/>
    </row>
    <row r="21" spans="1:3" s="1" customFormat="1" x14ac:dyDescent="0.5">
      <c r="A21" s="7" t="s">
        <v>41</v>
      </c>
      <c r="B21" s="89">
        <f>'Table 4.5 New Exp.CP ZWG 24_25'!B21/'Table 4.5 New Exp.CP ZWG 24_25'!$B$21*100</f>
        <v>100</v>
      </c>
      <c r="C21" s="89">
        <f>'Table 4.5 New Exp.CP ZWG 24_25'!C21/'Table 4.5 New Exp.CP ZWG 24_25'!$C$21*100</f>
        <v>100</v>
      </c>
    </row>
    <row r="22" spans="1:3" x14ac:dyDescent="0.5">
      <c r="A22" s="4" t="s">
        <v>42</v>
      </c>
      <c r="B22" s="87">
        <f>'Table 4.5 New Exp.CP ZWG 24_25'!B22/'Table 4.5 New Exp.CP ZWG 24_25'!$B$21*100</f>
        <v>-1.0458362791929356</v>
      </c>
      <c r="C22" s="87">
        <f>'Table 4.5 New Exp.CP ZWG 24_25'!C22/'Table 4.5 New Exp.CP ZWG 24_25'!$C$21*100</f>
        <v>-1.0475769948743234</v>
      </c>
    </row>
    <row r="23" spans="1:3" x14ac:dyDescent="0.5">
      <c r="A23" s="4" t="s">
        <v>43</v>
      </c>
      <c r="B23" s="87">
        <f>'Table 4.5 New Exp.CP ZWG 24_25'!B23/'Table 4.5 New Exp.CP ZWG 24_25'!$B$21*100</f>
        <v>2.5506095561817405E-2</v>
      </c>
      <c r="C23" s="87">
        <f>'Table 4.5 New Exp.CP ZWG 24_25'!C23/'Table 4.5 New Exp.CP ZWG 24_25'!$C$21*100</f>
        <v>2.0467561875212953E-2</v>
      </c>
    </row>
    <row r="24" spans="1:3" x14ac:dyDescent="0.5">
      <c r="A24" s="4" t="s">
        <v>44</v>
      </c>
      <c r="B24" s="87">
        <f>'Table 4.5 New Exp.CP ZWG 24_25'!B24/'Table 4.5 New Exp.CP ZWG 24_25'!$B$21*100</f>
        <v>1.071342374754753</v>
      </c>
      <c r="C24" s="87">
        <f>'Table 4.5 New Exp.CP ZWG 24_25'!C24/'Table 4.5 New Exp.CP ZWG 24_25'!$C$21*100</f>
        <v>1.0680445567495365</v>
      </c>
    </row>
    <row r="25" spans="1:3" s="1" customFormat="1" x14ac:dyDescent="0.5">
      <c r="A25" s="52" t="s">
        <v>45</v>
      </c>
      <c r="B25" s="89">
        <f>'Table 4.5 New Exp.CP ZWG 24_25'!B25/'Table 4.5 New Exp.CP ZWG 24_25'!$B$21*100</f>
        <v>98.95416372080706</v>
      </c>
      <c r="C25" s="89">
        <f>'Table 4.5 New Exp.CP ZWG 24_25'!C25/'Table 4.5 New Exp.CP ZWG 24_25'!$C$21*100</f>
        <v>98.952423005125681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264D-25ED-411E-9F57-18498727A24C}">
  <dimension ref="A1:I27"/>
  <sheetViews>
    <sheetView zoomScaleNormal="100" workbookViewId="0">
      <selection activeCell="E5" sqref="E5"/>
    </sheetView>
  </sheetViews>
  <sheetFormatPr defaultColWidth="8.88671875" defaultRowHeight="19.2" x14ac:dyDescent="0.5"/>
  <cols>
    <col min="1" max="1" width="43.109375" style="6" customWidth="1"/>
    <col min="2" max="2" width="20.5546875" style="59" bestFit="1" customWidth="1"/>
    <col min="3" max="3" width="23.44140625" style="84" customWidth="1"/>
    <col min="4" max="4" width="19.33203125" style="6" bestFit="1" customWidth="1"/>
    <col min="5" max="5" width="8.88671875" style="6"/>
    <col min="6" max="6" width="24" style="6" bestFit="1" customWidth="1"/>
    <col min="7" max="7" width="24.21875" style="6" bestFit="1" customWidth="1"/>
    <col min="8" max="16384" width="8.88671875" style="6"/>
  </cols>
  <sheetData>
    <row r="1" spans="1:7" s="1" customFormat="1" x14ac:dyDescent="0.5">
      <c r="A1" s="144" t="s">
        <v>104</v>
      </c>
      <c r="B1" s="60"/>
      <c r="C1" s="77"/>
      <c r="E1" s="6"/>
    </row>
    <row r="2" spans="1:7" x14ac:dyDescent="0.5">
      <c r="A2" s="4"/>
      <c r="C2" s="78" t="s">
        <v>99</v>
      </c>
      <c r="D2" s="78" t="s">
        <v>63</v>
      </c>
    </row>
    <row r="3" spans="1:7" s="1" customFormat="1" x14ac:dyDescent="0.5">
      <c r="A3" s="3" t="s">
        <v>27</v>
      </c>
      <c r="B3" s="63">
        <v>2023</v>
      </c>
      <c r="C3" s="79">
        <v>2024</v>
      </c>
      <c r="D3" s="79">
        <v>2025</v>
      </c>
      <c r="E3" s="6"/>
    </row>
    <row r="4" spans="1:7" s="1" customFormat="1" x14ac:dyDescent="0.5">
      <c r="A4" s="3" t="s">
        <v>28</v>
      </c>
      <c r="B4" s="62">
        <f>B5+B6+B7</f>
        <v>64879422741.333099</v>
      </c>
      <c r="C4" s="80">
        <f t="shared" ref="C4:D4" si="0">C5+C6+C7</f>
        <v>1372969619642.3965</v>
      </c>
      <c r="D4" s="80">
        <f t="shared" si="0"/>
        <v>1448787957474.1165</v>
      </c>
      <c r="E4" s="6">
        <f>D4/D21*100</f>
        <v>93.438644974584903</v>
      </c>
      <c r="F4" s="17"/>
      <c r="G4" s="18"/>
    </row>
    <row r="5" spans="1:7" x14ac:dyDescent="0.5">
      <c r="A5" s="4" t="s">
        <v>29</v>
      </c>
      <c r="B5" s="59">
        <v>52521946558.968185</v>
      </c>
      <c r="C5" s="19">
        <v>1110931664844.0767</v>
      </c>
      <c r="D5" s="19">
        <v>1208330361811.9099</v>
      </c>
      <c r="F5" s="17"/>
      <c r="G5" s="18"/>
    </row>
    <row r="6" spans="1:7" x14ac:dyDescent="0.5">
      <c r="A6" s="4" t="s">
        <v>30</v>
      </c>
      <c r="B6" s="5">
        <v>4271377126.1690106</v>
      </c>
      <c r="C6" s="19">
        <v>90224408773.577591</v>
      </c>
      <c r="D6" s="19">
        <v>42715742176.850449</v>
      </c>
      <c r="F6" s="17"/>
      <c r="G6" s="18"/>
    </row>
    <row r="7" spans="1:7" x14ac:dyDescent="0.5">
      <c r="A7" s="4" t="s">
        <v>31</v>
      </c>
      <c r="B7" s="5">
        <v>8086099056.1958981</v>
      </c>
      <c r="C7" s="19">
        <v>171813546024.74231</v>
      </c>
      <c r="D7" s="19">
        <v>197741853485.35626</v>
      </c>
      <c r="F7" s="17"/>
      <c r="G7" s="18"/>
    </row>
    <row r="8" spans="1:7" x14ac:dyDescent="0.5">
      <c r="A8" s="4"/>
      <c r="C8" s="82"/>
      <c r="D8" s="82"/>
      <c r="F8" s="17"/>
      <c r="G8" s="18"/>
    </row>
    <row r="9" spans="1:7" s="1" customFormat="1" x14ac:dyDescent="0.5">
      <c r="A9" s="3" t="s">
        <v>32</v>
      </c>
      <c r="B9" s="62">
        <f>B10+B13</f>
        <v>6771443769.6157398</v>
      </c>
      <c r="C9" s="80">
        <f t="shared" ref="C9:D9" si="1">C10+C13</f>
        <v>142637586368.55109</v>
      </c>
      <c r="D9" s="80">
        <f t="shared" si="1"/>
        <v>116539504948.16835</v>
      </c>
      <c r="E9" s="6"/>
      <c r="F9" s="17"/>
      <c r="G9" s="18"/>
    </row>
    <row r="10" spans="1:7" x14ac:dyDescent="0.5">
      <c r="A10" s="4" t="s">
        <v>33</v>
      </c>
      <c r="B10" s="5">
        <v>6536649151.6589756</v>
      </c>
      <c r="C10" s="92">
        <v>137795399958.47018</v>
      </c>
      <c r="D10" s="92">
        <v>107833381232.64944</v>
      </c>
      <c r="F10" s="17"/>
      <c r="G10" s="18"/>
    </row>
    <row r="11" spans="1:7" x14ac:dyDescent="0.5">
      <c r="A11" s="4" t="s">
        <v>34</v>
      </c>
      <c r="B11" s="5">
        <v>2313693617.6781201</v>
      </c>
      <c r="C11" s="19">
        <v>49209591846.60157</v>
      </c>
      <c r="D11" s="19">
        <v>50112297110.709435</v>
      </c>
      <c r="F11" s="17"/>
      <c r="G11" s="18"/>
    </row>
    <row r="12" spans="1:7" x14ac:dyDescent="0.5">
      <c r="A12" s="4" t="s">
        <v>35</v>
      </c>
      <c r="B12" s="5">
        <v>4222955533.9808564</v>
      </c>
      <c r="C12" s="19">
        <v>88585808111.868607</v>
      </c>
      <c r="D12" s="19">
        <v>57721084121.940002</v>
      </c>
      <c r="F12" s="17"/>
      <c r="G12" s="18"/>
    </row>
    <row r="13" spans="1:7" x14ac:dyDescent="0.5">
      <c r="A13" s="4" t="s">
        <v>36</v>
      </c>
      <c r="B13" s="59">
        <v>234794617.95676395</v>
      </c>
      <c r="C13" s="17">
        <v>4842186410.0809088</v>
      </c>
      <c r="D13" s="17">
        <v>8706123715.5189075</v>
      </c>
      <c r="F13" s="17"/>
      <c r="G13" s="18"/>
    </row>
    <row r="14" spans="1:7" x14ac:dyDescent="0.5">
      <c r="A14" s="4"/>
      <c r="B14" s="5"/>
      <c r="C14" s="81"/>
      <c r="D14" s="81"/>
      <c r="F14" s="17"/>
      <c r="G14" s="18"/>
    </row>
    <row r="15" spans="1:7" s="1" customFormat="1" x14ac:dyDescent="0.5">
      <c r="A15" s="3" t="s">
        <v>37</v>
      </c>
      <c r="B15" s="9">
        <f>B4+B9</f>
        <v>71650866510.948837</v>
      </c>
      <c r="C15" s="83">
        <f t="shared" ref="C15:D15" si="2">C4+C9</f>
        <v>1515607206010.9475</v>
      </c>
      <c r="D15" s="83">
        <f t="shared" si="2"/>
        <v>1565327462422.2849</v>
      </c>
      <c r="E15" s="6"/>
      <c r="F15" s="17"/>
      <c r="G15" s="18"/>
    </row>
    <row r="16" spans="1:7" x14ac:dyDescent="0.5">
      <c r="A16" s="4"/>
      <c r="B16" s="13"/>
      <c r="C16" s="82"/>
      <c r="D16" s="82"/>
      <c r="F16" s="17"/>
      <c r="G16" s="18"/>
    </row>
    <row r="17" spans="1:9" s="1" customFormat="1" x14ac:dyDescent="0.5">
      <c r="A17" s="3" t="s">
        <v>38</v>
      </c>
      <c r="B17" s="62">
        <f>B18-B19</f>
        <v>-4092107913.4928036</v>
      </c>
      <c r="C17" s="80">
        <f>C18-C19</f>
        <v>-83743334788.862762</v>
      </c>
      <c r="D17" s="80">
        <f>D18-D19</f>
        <v>-14804166768.561096</v>
      </c>
      <c r="E17" s="6"/>
      <c r="F17" s="17"/>
      <c r="G17" s="18"/>
    </row>
    <row r="18" spans="1:9" x14ac:dyDescent="0.5">
      <c r="A18" s="4" t="s">
        <v>39</v>
      </c>
      <c r="B18" s="5">
        <v>11564084403.294014</v>
      </c>
      <c r="C18" s="19">
        <v>244027556038.67599</v>
      </c>
      <c r="D18" s="19">
        <v>293564374068.31873</v>
      </c>
      <c r="F18" s="17"/>
      <c r="G18" s="18"/>
    </row>
    <row r="19" spans="1:9" x14ac:dyDescent="0.5">
      <c r="A19" s="4" t="s">
        <v>40</v>
      </c>
      <c r="B19" s="5">
        <v>15656192316.786818</v>
      </c>
      <c r="C19" s="19">
        <v>327770890827.53876</v>
      </c>
      <c r="D19" s="19">
        <v>308368540836.87982</v>
      </c>
      <c r="F19" s="17"/>
      <c r="G19" s="18"/>
    </row>
    <row r="20" spans="1:9" x14ac:dyDescent="0.5">
      <c r="A20" s="4"/>
      <c r="B20" s="5"/>
      <c r="C20" s="82"/>
      <c r="D20" s="82"/>
      <c r="F20" s="17"/>
      <c r="G20" s="18"/>
    </row>
    <row r="21" spans="1:9" s="1" customFormat="1" x14ac:dyDescent="0.5">
      <c r="A21" s="52" t="s">
        <v>41</v>
      </c>
      <c r="B21" s="86">
        <f t="shared" ref="B21" si="3">B15+B17</f>
        <v>67558758597.456032</v>
      </c>
      <c r="C21" s="91">
        <f>C15+C17</f>
        <v>1431863871222.0847</v>
      </c>
      <c r="D21" s="91">
        <f>D15+D17</f>
        <v>1550523295653.7239</v>
      </c>
      <c r="E21" s="6"/>
      <c r="F21" s="17"/>
      <c r="G21" s="18"/>
      <c r="I21" s="155"/>
    </row>
    <row r="22" spans="1:9" x14ac:dyDescent="0.5">
      <c r="A22" s="4" t="s">
        <v>42</v>
      </c>
      <c r="B22" s="16">
        <f>B23-B24</f>
        <v>-662113154.06681681</v>
      </c>
      <c r="C22" s="82">
        <f>C23-C24</f>
        <v>-13986498206.584879</v>
      </c>
      <c r="D22" s="82">
        <f>D23-D24</f>
        <v>-16273411316.429287</v>
      </c>
      <c r="F22" s="17"/>
      <c r="G22" s="18"/>
    </row>
    <row r="23" spans="1:9" x14ac:dyDescent="0.5">
      <c r="A23" s="4" t="s">
        <v>43</v>
      </c>
      <c r="B23" s="5">
        <v>10641676.804815242</v>
      </c>
      <c r="C23" s="81">
        <v>224119369.90664479</v>
      </c>
      <c r="D23" s="81">
        <v>317949949.90298152</v>
      </c>
      <c r="F23" s="17"/>
      <c r="G23" s="18"/>
    </row>
    <row r="24" spans="1:9" x14ac:dyDescent="0.5">
      <c r="A24" s="4" t="s">
        <v>44</v>
      </c>
      <c r="B24" s="5">
        <v>672754830.8716321</v>
      </c>
      <c r="C24" s="81">
        <v>14210617576.491524</v>
      </c>
      <c r="D24" s="81">
        <v>16591361266.332268</v>
      </c>
      <c r="F24" s="17"/>
      <c r="G24" s="18"/>
    </row>
    <row r="25" spans="1:9" s="1" customFormat="1" x14ac:dyDescent="0.5">
      <c r="A25" s="52" t="s">
        <v>45</v>
      </c>
      <c r="B25" s="86">
        <f t="shared" ref="B25" si="4">B21+B22</f>
        <v>66896645443.389214</v>
      </c>
      <c r="C25" s="91">
        <f t="shared" ref="C25:D25" si="5">C21+C22</f>
        <v>1417877373015.4998</v>
      </c>
      <c r="D25" s="91">
        <f t="shared" si="5"/>
        <v>1534249884337.2947</v>
      </c>
      <c r="E25" s="6"/>
      <c r="F25" s="17"/>
      <c r="G25" s="18"/>
    </row>
    <row r="26" spans="1:9" s="20" customFormat="1" x14ac:dyDescent="0.5">
      <c r="A26" s="5" t="s">
        <v>62</v>
      </c>
      <c r="B26" s="10">
        <v>15426636</v>
      </c>
      <c r="C26" s="82">
        <v>15674310</v>
      </c>
      <c r="D26" s="82">
        <v>15922590</v>
      </c>
      <c r="E26" s="6"/>
      <c r="F26" s="17"/>
      <c r="G26" s="154"/>
    </row>
    <row r="27" spans="1:9" x14ac:dyDescent="0.5">
      <c r="A27" s="5" t="s">
        <v>65</v>
      </c>
      <c r="B27" s="10">
        <f>B25/B26</f>
        <v>4336.4376681597478</v>
      </c>
      <c r="C27" s="81">
        <f>C25/C26</f>
        <v>90458.678756225941</v>
      </c>
      <c r="D27" s="81">
        <f>D25/D26</f>
        <v>96356.804033595952</v>
      </c>
      <c r="F27" s="17"/>
    </row>
  </sheetData>
  <pageMargins left="0.7" right="0.7" top="0.75" bottom="0.75" header="0.3" footer="0.3"/>
  <pageSetup scale="9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A053-5E28-4DF6-86CC-496423FA0CC4}">
  <dimension ref="A1:D25"/>
  <sheetViews>
    <sheetView zoomScaleNormal="100" workbookViewId="0"/>
  </sheetViews>
  <sheetFormatPr defaultColWidth="8.88671875" defaultRowHeight="19.2" x14ac:dyDescent="0.5"/>
  <cols>
    <col min="1" max="1" width="49.5546875" style="6" customWidth="1"/>
    <col min="2" max="2" width="11.77734375" style="6" customWidth="1"/>
    <col min="3" max="4" width="12.109375" style="22" customWidth="1"/>
    <col min="5" max="16384" width="8.88671875" style="6"/>
  </cols>
  <sheetData>
    <row r="1" spans="1:4" s="1" customFormat="1" x14ac:dyDescent="0.5">
      <c r="A1" s="144" t="s">
        <v>100</v>
      </c>
      <c r="C1" s="21"/>
      <c r="D1" s="22"/>
    </row>
    <row r="2" spans="1:4" x14ac:dyDescent="0.5">
      <c r="A2" s="4"/>
      <c r="B2" s="4"/>
      <c r="C2" s="37"/>
      <c r="D2" s="37"/>
    </row>
    <row r="3" spans="1:4" s="1" customFormat="1" x14ac:dyDescent="0.5">
      <c r="A3" s="3" t="s">
        <v>61</v>
      </c>
      <c r="B3" s="3">
        <v>2023</v>
      </c>
      <c r="C3" s="36">
        <v>2024</v>
      </c>
      <c r="D3" s="36">
        <v>2025</v>
      </c>
    </row>
    <row r="4" spans="1:4" s="1" customFormat="1" x14ac:dyDescent="0.5">
      <c r="A4" s="3" t="s">
        <v>28</v>
      </c>
      <c r="B4" s="11">
        <f>'Table 4.7 GDP Exp. KP ZWG 23_24'!B4/'Table 4.7 GDP Exp. KP ZWG 23_24'!$B$21*100</f>
        <v>96.034065883170584</v>
      </c>
      <c r="C4" s="85">
        <f>'Table 4.7 GDP Exp. KP ZWG 23_24'!C4/'Table 4.7 GDP Exp. KP ZWG 23_24'!$C$21*100</f>
        <v>95.886881933167118</v>
      </c>
      <c r="D4" s="85">
        <f>'Table 4.7 GDP Exp. KP ZWG 23_24'!D4/'Table 4.7 GDP Exp. KP ZWG 23_24'!$D$21*100</f>
        <v>93.438644974584903</v>
      </c>
    </row>
    <row r="5" spans="1:4" x14ac:dyDescent="0.5">
      <c r="A5" s="4" t="s">
        <v>29</v>
      </c>
      <c r="B5" s="8">
        <f>'Table 4.7 GDP Exp. KP ZWG 23_24'!B5/'Table 4.7 GDP Exp. KP ZWG 23_24'!$B$21*100</f>
        <v>77.74261642656343</v>
      </c>
      <c r="C5" s="42">
        <f>'Table 4.7 GDP Exp. KP ZWG 23_24'!C5/'Table 4.7 GDP Exp. KP ZWG 23_24'!$C$21*100</f>
        <v>77.586402392840952</v>
      </c>
      <c r="D5" s="42">
        <f>'Table 4.7 GDP Exp. KP ZWG 23_24'!D5/'Table 4.7 GDP Exp. KP ZWG 23_24'!$D$21*100</f>
        <v>77.930487416666622</v>
      </c>
    </row>
    <row r="6" spans="1:4" x14ac:dyDescent="0.5">
      <c r="A6" s="4" t="s">
        <v>30</v>
      </c>
      <c r="B6" s="8">
        <f>'Table 4.7 GDP Exp. KP ZWG 23_24'!B6/'Table 4.7 GDP Exp. KP ZWG 23_24'!$B$21*100</f>
        <v>6.3224624235914417</v>
      </c>
      <c r="C6" s="42">
        <f>'Table 4.7 GDP Exp. KP ZWG 23_24'!C6/'Table 4.7 GDP Exp. KP ZWG 23_24'!$C$21*100</f>
        <v>6.30118620819532</v>
      </c>
      <c r="D6" s="42">
        <f>'Table 4.7 GDP Exp. KP ZWG 23_24'!D6/'Table 4.7 GDP Exp. KP ZWG 23_24'!$D$21*100</f>
        <v>2.7549242437431971</v>
      </c>
    </row>
    <row r="7" spans="1:4" x14ac:dyDescent="0.5">
      <c r="A7" s="4" t="s">
        <v>31</v>
      </c>
      <c r="B7" s="8">
        <f>'Table 4.7 GDP Exp. KP ZWG 23_24'!B7/'Table 4.7 GDP Exp. KP ZWG 23_24'!$B$21*100</f>
        <v>11.968987033015708</v>
      </c>
      <c r="C7" s="42">
        <f>'Table 4.7 GDP Exp. KP ZWG 23_24'!C7/'Table 4.7 GDP Exp. KP ZWG 23_24'!$C$21*100</f>
        <v>11.999293332130852</v>
      </c>
      <c r="D7" s="42">
        <f>'Table 4.7 GDP Exp. KP ZWG 23_24'!D7/'Table 4.7 GDP Exp. KP ZWG 23_24'!$D$21*100</f>
        <v>12.753233314175091</v>
      </c>
    </row>
    <row r="8" spans="1:4" x14ac:dyDescent="0.5">
      <c r="A8" s="4"/>
      <c r="B8" s="8"/>
      <c r="C8" s="85"/>
      <c r="D8" s="42"/>
    </row>
    <row r="9" spans="1:4" s="1" customFormat="1" x14ac:dyDescent="0.5">
      <c r="A9" s="3" t="s">
        <v>32</v>
      </c>
      <c r="B9" s="11">
        <f>'Table 4.7 GDP Exp. KP ZWG 23_24'!B9/'Table 4.7 GDP Exp. KP ZWG 23_24'!$B$21*100</f>
        <v>10.023043510853858</v>
      </c>
      <c r="C9" s="85">
        <f>'Table 4.7 GDP Exp. KP ZWG 23_24'!C9/'Table 4.7 GDP Exp. KP ZWG 23_24'!$C$21*100</f>
        <v>9.9616722815145131</v>
      </c>
      <c r="D9" s="85">
        <f>'Table 4.7 GDP Exp. KP ZWG 23_24'!D9/'Table 4.7 GDP Exp. KP ZWG 23_24'!$D$21*100</f>
        <v>7.5161402137485167</v>
      </c>
    </row>
    <row r="10" spans="1:4" x14ac:dyDescent="0.5">
      <c r="A10" s="4" t="s">
        <v>46</v>
      </c>
      <c r="B10" s="8">
        <f>'Table 4.7 GDP Exp. KP ZWG 23_24'!B10/'Table 4.7 GDP Exp. KP ZWG 23_24'!$B$21*100</f>
        <v>9.6755021663543683</v>
      </c>
      <c r="C10" s="42">
        <f>'Table 4.7 GDP Exp. KP ZWG 23_24'!C10/'Table 4.7 GDP Exp. KP ZWG 23_24'!$C$21*100</f>
        <v>9.6234986249679508</v>
      </c>
      <c r="D10" s="42">
        <f>'Table 4.7 GDP Exp. KP ZWG 23_24'!D10/'Table 4.7 GDP Exp. KP ZWG 23_24'!$D$21*100</f>
        <v>6.9546443794116151</v>
      </c>
    </row>
    <row r="11" spans="1:4" x14ac:dyDescent="0.5">
      <c r="A11" s="4" t="s">
        <v>34</v>
      </c>
      <c r="B11" s="8">
        <f>'Table 4.7 GDP Exp. KP ZWG 23_24'!B11/'Table 4.7 GDP Exp. KP ZWG 23_24'!$B$21*100</f>
        <v>3.4247130434472544</v>
      </c>
      <c r="C11" s="42">
        <f>'Table 4.7 GDP Exp. KP ZWG 23_24'!C11/'Table 4.7 GDP Exp. KP ZWG 23_24'!$C$21*100</f>
        <v>3.4367507160161508</v>
      </c>
      <c r="D11" s="42">
        <f>'Table 4.7 GDP Exp. KP ZWG 23_24'!D11/'Table 4.7 GDP Exp. KP ZWG 23_24'!$D$21*100</f>
        <v>3.2319602840653445</v>
      </c>
    </row>
    <row r="12" spans="1:4" x14ac:dyDescent="0.5">
      <c r="A12" s="4" t="s">
        <v>35</v>
      </c>
      <c r="B12" s="8">
        <f>'Table 4.7 GDP Exp. KP ZWG 23_24'!B12/'Table 4.7 GDP Exp. KP ZWG 23_24'!$B$21*100</f>
        <v>6.2507891229071149</v>
      </c>
      <c r="C12" s="42">
        <f>'Table 4.7 GDP Exp. KP ZWG 23_24'!C12/'Table 4.7 GDP Exp. KP ZWG 23_24'!$C$21*100</f>
        <v>6.1867479089517996</v>
      </c>
      <c r="D12" s="42">
        <f>'Table 4.7 GDP Exp. KP ZWG 23_24'!D12/'Table 4.7 GDP Exp. KP ZWG 23_24'!$D$21*100</f>
        <v>3.7226840953462701</v>
      </c>
    </row>
    <row r="13" spans="1:4" x14ac:dyDescent="0.5">
      <c r="A13" s="4" t="s">
        <v>47</v>
      </c>
      <c r="B13" s="8">
        <f>'Table 4.7 GDP Exp. KP ZWG 23_24'!B13/'Table 4.7 GDP Exp. KP ZWG 23_24'!$B$21*100</f>
        <v>0.3475413444994907</v>
      </c>
      <c r="C13" s="42">
        <f>'Table 4.7 GDP Exp. KP ZWG 23_24'!C13/'Table 4.7 GDP Exp. KP ZWG 23_24'!$C$21*100</f>
        <v>0.33817365654656401</v>
      </c>
      <c r="D13" s="42">
        <f>'Table 4.7 GDP Exp. KP ZWG 23_24'!D13/'Table 4.7 GDP Exp. KP ZWG 23_24'!$D$21*100</f>
        <v>0.56149583433690209</v>
      </c>
    </row>
    <row r="14" spans="1:4" x14ac:dyDescent="0.5">
      <c r="A14" s="4"/>
      <c r="B14" s="8"/>
      <c r="C14" s="85"/>
      <c r="D14" s="42"/>
    </row>
    <row r="15" spans="1:4" s="1" customFormat="1" x14ac:dyDescent="0.5">
      <c r="A15" s="3" t="s">
        <v>37</v>
      </c>
      <c r="B15" s="11">
        <f>'Table 4.7 GDP Exp. KP ZWG 23_24'!B15/'Table 4.7 GDP Exp. KP ZWG 23_24'!$B$21*100</f>
        <v>106.05710939402444</v>
      </c>
      <c r="C15" s="85">
        <f>'Table 4.7 GDP Exp. KP ZWG 23_24'!C15/'Table 4.7 GDP Exp. KP ZWG 23_24'!$C$21*100</f>
        <v>105.84855421468163</v>
      </c>
      <c r="D15" s="85">
        <f>'Table 4.7 GDP Exp. KP ZWG 23_24'!D15/'Table 4.7 GDP Exp. KP ZWG 23_24'!$D$21*100</f>
        <v>100.95478518833343</v>
      </c>
    </row>
    <row r="16" spans="1:4" x14ac:dyDescent="0.5">
      <c r="A16" s="4"/>
      <c r="B16" s="8"/>
      <c r="C16" s="85"/>
      <c r="D16" s="42"/>
    </row>
    <row r="17" spans="1:4" s="1" customFormat="1" x14ac:dyDescent="0.5">
      <c r="A17" s="3" t="s">
        <v>38</v>
      </c>
      <c r="B17" s="11">
        <f>'Table 4.7 GDP Exp. KP ZWG 23_24'!B17/'Table 4.7 GDP Exp. KP ZWG 23_24'!$B$21*100</f>
        <v>-6.0571093940244403</v>
      </c>
      <c r="C17" s="85">
        <f>'Table 4.7 GDP Exp. KP ZWG 23_24'!C17/'Table 4.7 GDP Exp. KP ZWG 23_24'!$C$21*100</f>
        <v>-5.8485542146816281</v>
      </c>
      <c r="D17" s="42">
        <f>'Table 4.7 GDP Exp. KP ZWG 23_24'!D17/'Table 4.7 GDP Exp. KP ZWG 23_24'!$D$21*100</f>
        <v>-0.95478518833342885</v>
      </c>
    </row>
    <row r="18" spans="1:4" x14ac:dyDescent="0.5">
      <c r="A18" s="4" t="s">
        <v>39</v>
      </c>
      <c r="B18" s="8">
        <f>'Table 4.7 GDP Exp. KP ZWG 23_24'!B18/'Table 4.7 GDP Exp. KP ZWG 23_24'!$B$21*100</f>
        <v>17.117076517343623</v>
      </c>
      <c r="C18" s="42">
        <f>'Table 4.7 GDP Exp. KP ZWG 23_24'!C18/'Table 4.7 GDP Exp. KP ZWG 23_24'!$C$21*100</f>
        <v>17.042650558003142</v>
      </c>
      <c r="D18" s="42">
        <f>'Table 4.7 GDP Exp. KP ZWG 23_24'!D18/'Table 4.7 GDP Exp. KP ZWG 23_24'!$D$21*100</f>
        <v>18.933244981949631</v>
      </c>
    </row>
    <row r="19" spans="1:4" x14ac:dyDescent="0.5">
      <c r="A19" s="4" t="s">
        <v>40</v>
      </c>
      <c r="B19" s="8">
        <f>'Table 4.7 GDP Exp. KP ZWG 23_24'!B19/'Table 4.7 GDP Exp. KP ZWG 23_24'!$B$21*100</f>
        <v>23.174185911368067</v>
      </c>
      <c r="C19" s="42">
        <f>'Table 4.7 GDP Exp. KP ZWG 23_24'!C19/'Table 4.7 GDP Exp. KP ZWG 23_24'!$C$21*100</f>
        <v>22.89120477268477</v>
      </c>
      <c r="D19" s="42">
        <f>'Table 4.7 GDP Exp. KP ZWG 23_24'!D19/'Table 4.7 GDP Exp. KP ZWG 23_24'!$D$21*100</f>
        <v>19.888030170283059</v>
      </c>
    </row>
    <row r="20" spans="1:4" x14ac:dyDescent="0.5">
      <c r="A20" s="4"/>
      <c r="B20" s="8"/>
      <c r="C20" s="85"/>
      <c r="D20" s="42"/>
    </row>
    <row r="21" spans="1:4" s="1" customFormat="1" x14ac:dyDescent="0.5">
      <c r="A21" s="7" t="s">
        <v>41</v>
      </c>
      <c r="B21" s="31">
        <f>'Table 4.7 GDP Exp. KP ZWG 23_24'!B21/'Table 4.7 GDP Exp. KP ZWG 23_24'!$B$21*100</f>
        <v>100</v>
      </c>
      <c r="C21" s="31">
        <f>'Table 4.7 GDP Exp. KP ZWG 23_24'!C21/'Table 4.7 GDP Exp. KP ZWG 23_24'!$C$21*100</f>
        <v>100</v>
      </c>
      <c r="D21" s="156">
        <f>'Table 4.7 GDP Exp. KP ZWG 23_24'!D21/'Table 4.7 GDP Exp. KP ZWG 23_24'!$D$21*100</f>
        <v>100</v>
      </c>
    </row>
    <row r="22" spans="1:4" x14ac:dyDescent="0.5">
      <c r="A22" s="4" t="s">
        <v>42</v>
      </c>
      <c r="B22" s="8">
        <f>'Table 4.7 GDP Exp. KP ZWG 23_24'!B22/'Table 4.7 GDP Exp. KP ZWG 23_24'!$B$21*100</f>
        <v>-0.98005524052324589</v>
      </c>
      <c r="C22" s="42">
        <f>'Table 4.7 GDP Exp. KP ZWG 23_24'!C22/'Table 4.7 GDP Exp. KP ZWG 23_24'!$C$21*100</f>
        <v>-0.97680362551836097</v>
      </c>
      <c r="D22" s="42">
        <f>'Table 4.7 GDP Exp. KP ZWG 23_24'!D22/'Table 4.7 GDP Exp. KP ZWG 23_24'!$D$21*100</f>
        <v>-1.0495431679127512</v>
      </c>
    </row>
    <row r="23" spans="1:4" x14ac:dyDescent="0.5">
      <c r="A23" s="4" t="s">
        <v>43</v>
      </c>
      <c r="B23" s="8">
        <f>'Table 4.7 GDP Exp. KP ZWG 23_24'!B23/'Table 4.7 GDP Exp. KP ZWG 23_24'!$B$21*100</f>
        <v>1.575173526829127E-2</v>
      </c>
      <c r="C23" s="42">
        <f>'Table 4.7 GDP Exp. KP ZWG 23_24'!C23/'Table 4.7 GDP Exp. KP ZWG 23_24'!$C$21*100</f>
        <v>1.5652281925052039E-2</v>
      </c>
      <c r="D23" s="42">
        <f>'Table 4.7 GDP Exp. KP ZWG 23_24'!D23/'Table 4.7 GDP Exp. KP ZWG 23_24'!$D$21*100</f>
        <v>2.0505976968822583E-2</v>
      </c>
    </row>
    <row r="24" spans="1:4" x14ac:dyDescent="0.5">
      <c r="A24" s="4" t="s">
        <v>44</v>
      </c>
      <c r="B24" s="8">
        <f>'Table 4.7 GDP Exp. KP ZWG 23_24'!B24/'Table 4.7 GDP Exp. KP ZWG 23_24'!$B$21*100</f>
        <v>0.99580697579153732</v>
      </c>
      <c r="C24" s="42">
        <f>'Table 4.7 GDP Exp. KP ZWG 23_24'!C24/'Table 4.7 GDP Exp. KP ZWG 23_24'!$C$21*100</f>
        <v>0.99245590744341305</v>
      </c>
      <c r="D24" s="42">
        <f>'Table 4.7 GDP Exp. KP ZWG 23_24'!D24/'Table 4.7 GDP Exp. KP ZWG 23_24'!$D$21*100</f>
        <v>1.0700491448815737</v>
      </c>
    </row>
    <row r="25" spans="1:4" s="1" customFormat="1" x14ac:dyDescent="0.5">
      <c r="A25" s="52" t="s">
        <v>45</v>
      </c>
      <c r="B25" s="31">
        <f>'Table 4.7 GDP Exp. KP ZWG 23_24'!B25/'Table 4.7 GDP Exp. KP ZWG 23_24'!$B$21*100</f>
        <v>99.019944759476758</v>
      </c>
      <c r="C25" s="31">
        <f>'Table 4.7 GDP Exp. KP ZWG 23_24'!C25/'Table 4.7 GDP Exp. KP ZWG 23_24'!$C$21*100</f>
        <v>99.023196374481643</v>
      </c>
      <c r="D25" s="156">
        <f>'Table 4.7 GDP Exp. KP ZWG 23_24'!D25/'Table 4.7 GDP Exp. KP ZWG 23_24'!$D$21*100</f>
        <v>98.950456832087255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3898-62ED-462F-B195-5A3177B0D76E}">
  <dimension ref="A1:D28"/>
  <sheetViews>
    <sheetView zoomScaleNormal="100" workbookViewId="0"/>
  </sheetViews>
  <sheetFormatPr defaultColWidth="8.88671875" defaultRowHeight="19.2" x14ac:dyDescent="0.5"/>
  <cols>
    <col min="1" max="1" width="75.77734375" style="6" customWidth="1"/>
    <col min="2" max="2" width="13.33203125" style="25" customWidth="1"/>
    <col min="3" max="3" width="11.88671875" style="27" customWidth="1"/>
    <col min="4" max="4" width="7" customWidth="1"/>
    <col min="5" max="16384" width="8.88671875" style="6"/>
  </cols>
  <sheetData>
    <row r="1" spans="1:4" s="1" customFormat="1" x14ac:dyDescent="0.5">
      <c r="A1" s="1" t="s">
        <v>68</v>
      </c>
      <c r="B1" s="25"/>
      <c r="C1" s="27"/>
      <c r="D1"/>
    </row>
    <row r="2" spans="1:4" s="1" customFormat="1" x14ac:dyDescent="0.5">
      <c r="A2" s="3" t="s">
        <v>0</v>
      </c>
      <c r="B2" s="47">
        <v>2024</v>
      </c>
      <c r="C2" s="53">
        <v>2025</v>
      </c>
      <c r="D2"/>
    </row>
    <row r="3" spans="1:4" x14ac:dyDescent="0.5">
      <c r="A3" s="4" t="s">
        <v>25</v>
      </c>
      <c r="B3" s="54">
        <f>'Table 1.1 GDP 2024 to 2025 CP'!B4/'Table 1.1 GDP 2024 to 2025 CP'!$B$28*100</f>
        <v>8.6884508546446213</v>
      </c>
      <c r="C3" s="55">
        <f>'Table 1.1 GDP 2024 to 2025 CP'!C4/'Table 1.1 GDP 2024 to 2025 CP'!$C$28*100</f>
        <v>11.108793761249917</v>
      </c>
    </row>
    <row r="4" spans="1:4" x14ac:dyDescent="0.5">
      <c r="A4" s="4" t="s">
        <v>2</v>
      </c>
      <c r="B4" s="54">
        <f>'Table 1.1 GDP 2024 to 2025 CP'!B5/'Table 1.1 GDP 2024 to 2025 CP'!$B$28*100</f>
        <v>14.332552957910904</v>
      </c>
      <c r="C4" s="55">
        <f>'Table 1.1 GDP 2024 to 2025 CP'!C5/'Table 1.1 GDP 2024 to 2025 CP'!$C$28*100</f>
        <v>15.939928958368165</v>
      </c>
    </row>
    <row r="5" spans="1:4" x14ac:dyDescent="0.5">
      <c r="A5" s="4" t="s">
        <v>3</v>
      </c>
      <c r="B5" s="54">
        <f>'Table 1.1 GDP 2024 to 2025 CP'!B6/'Table 1.1 GDP 2024 to 2025 CP'!$B$28*100</f>
        <v>15.564550864239365</v>
      </c>
      <c r="C5" s="55">
        <f>'Table 1.1 GDP 2024 to 2025 CP'!C6/'Table 1.1 GDP 2024 to 2025 CP'!$C$28*100</f>
        <v>16.84508159533895</v>
      </c>
    </row>
    <row r="6" spans="1:4" x14ac:dyDescent="0.5">
      <c r="A6" s="4" t="s">
        <v>4</v>
      </c>
      <c r="B6" s="54">
        <f>'Table 1.1 GDP 2024 to 2025 CP'!B7/'Table 1.1 GDP 2024 to 2025 CP'!$B$28*100</f>
        <v>2.1814755810581814</v>
      </c>
      <c r="C6" s="55">
        <f>'Table 1.1 GDP 2024 to 2025 CP'!C7/'Table 1.1 GDP 2024 to 2025 CP'!$C$28*100</f>
        <v>3.0268452547067959</v>
      </c>
    </row>
    <row r="7" spans="1:4" x14ac:dyDescent="0.5">
      <c r="A7" s="4" t="s">
        <v>5</v>
      </c>
      <c r="B7" s="54">
        <f>'Table 1.1 GDP 2024 to 2025 CP'!B8/'Table 1.1 GDP 2024 to 2025 CP'!$B$28*100</f>
        <v>0.46236559225398527</v>
      </c>
      <c r="C7" s="55">
        <f>'Table 1.1 GDP 2024 to 2025 CP'!C8/'Table 1.1 GDP 2024 to 2025 CP'!$C$28*100</f>
        <v>0.36137154439607494</v>
      </c>
    </row>
    <row r="8" spans="1:4" x14ac:dyDescent="0.5">
      <c r="A8" s="4" t="s">
        <v>6</v>
      </c>
      <c r="B8" s="54">
        <f>'Table 1.1 GDP 2024 to 2025 CP'!B9/'Table 1.1 GDP 2024 to 2025 CP'!$B$28*100</f>
        <v>2.4516664052108386</v>
      </c>
      <c r="C8" s="55">
        <f>'Table 1.1 GDP 2024 to 2025 CP'!C9/'Table 1.1 GDP 2024 to 2025 CP'!$C$28*100</f>
        <v>2.1022667867379679</v>
      </c>
    </row>
    <row r="9" spans="1:4" x14ac:dyDescent="0.5">
      <c r="A9" s="4" t="s">
        <v>7</v>
      </c>
      <c r="B9" s="54">
        <f>'Table 1.1 GDP 2024 to 2025 CP'!B10/'Table 1.1 GDP 2024 to 2025 CP'!$B$28*100</f>
        <v>11.795604969903481</v>
      </c>
      <c r="C9" s="55">
        <f>'Table 1.1 GDP 2024 to 2025 CP'!C10/'Table 1.1 GDP 2024 to 2025 CP'!$C$28*100</f>
        <v>10.963404774394906</v>
      </c>
    </row>
    <row r="10" spans="1:4" x14ac:dyDescent="0.5">
      <c r="A10" s="4" t="s">
        <v>8</v>
      </c>
      <c r="B10" s="54">
        <f>'Table 1.1 GDP 2024 to 2025 CP'!B11/'Table 1.1 GDP 2024 to 2025 CP'!$B$28*100</f>
        <v>3.2699586927931485</v>
      </c>
      <c r="C10" s="55">
        <f>'Table 1.1 GDP 2024 to 2025 CP'!C11/'Table 1.1 GDP 2024 to 2025 CP'!$C$28*100</f>
        <v>3.7359916095903825</v>
      </c>
    </row>
    <row r="11" spans="1:4" x14ac:dyDescent="0.5">
      <c r="A11" s="4" t="s">
        <v>9</v>
      </c>
      <c r="B11" s="54">
        <f>'Table 1.1 GDP 2024 to 2025 CP'!B12/'Table 1.1 GDP 2024 to 2025 CP'!$B$28*100</f>
        <v>2.5737580234144573</v>
      </c>
      <c r="C11" s="55">
        <f>'Table 1.1 GDP 2024 to 2025 CP'!C12/'Table 1.1 GDP 2024 to 2025 CP'!$C$28*100</f>
        <v>4.3068440135111192</v>
      </c>
    </row>
    <row r="12" spans="1:4" x14ac:dyDescent="0.5">
      <c r="A12" s="4" t="s">
        <v>10</v>
      </c>
      <c r="B12" s="54">
        <f>'Table 1.1 GDP 2024 to 2025 CP'!B13/'Table 1.1 GDP 2024 to 2025 CP'!$B$28*100</f>
        <v>1.8479659592427966</v>
      </c>
      <c r="C12" s="55">
        <f>'Table 1.1 GDP 2024 to 2025 CP'!C13/'Table 1.1 GDP 2024 to 2025 CP'!$C$28*100</f>
        <v>1.7083010207046203</v>
      </c>
    </row>
    <row r="13" spans="1:4" x14ac:dyDescent="0.5">
      <c r="A13" s="4" t="s">
        <v>11</v>
      </c>
      <c r="B13" s="54">
        <f>'Table 1.1 GDP 2024 to 2025 CP'!B14/'Table 1.1 GDP 2024 to 2025 CP'!$B$28*100</f>
        <v>10.962671690200612</v>
      </c>
      <c r="C13" s="55">
        <f>'Table 1.1 GDP 2024 to 2025 CP'!C14/'Table 1.1 GDP 2024 to 2025 CP'!$C$28*100</f>
        <v>6.3090175511996138</v>
      </c>
    </row>
    <row r="14" spans="1:4" x14ac:dyDescent="0.5">
      <c r="A14" s="4" t="s">
        <v>12</v>
      </c>
      <c r="B14" s="54">
        <f>'Table 1.1 GDP 2024 to 2025 CP'!B15/'Table 1.1 GDP 2024 to 2025 CP'!$B$28*100</f>
        <v>2.5599005469839722</v>
      </c>
      <c r="C14" s="55">
        <f>'Table 1.1 GDP 2024 to 2025 CP'!C15/'Table 1.1 GDP 2024 to 2025 CP'!$C$28*100</f>
        <v>4.8206735075843383</v>
      </c>
    </row>
    <row r="15" spans="1:4" x14ac:dyDescent="0.5">
      <c r="A15" s="4" t="s">
        <v>13</v>
      </c>
      <c r="B15" s="54">
        <f>'Table 1.1 GDP 2024 to 2025 CP'!B16/'Table 1.1 GDP 2024 to 2025 CP'!$B$28*100</f>
        <v>0.64428993190464845</v>
      </c>
      <c r="C15" s="55">
        <f>'Table 1.1 GDP 2024 to 2025 CP'!C16/'Table 1.1 GDP 2024 to 2025 CP'!$C$28*100</f>
        <v>0.14744697373731525</v>
      </c>
    </row>
    <row r="16" spans="1:4" x14ac:dyDescent="0.5">
      <c r="A16" s="4" t="s">
        <v>14</v>
      </c>
      <c r="B16" s="54">
        <f>'Table 1.1 GDP 2024 to 2025 CP'!B17/'Table 1.1 GDP 2024 to 2025 CP'!$B$28*100</f>
        <v>2.4061996070729967</v>
      </c>
      <c r="C16" s="55">
        <f>'Table 1.1 GDP 2024 to 2025 CP'!C17/'Table 1.1 GDP 2024 to 2025 CP'!$C$28*100</f>
        <v>0.88160570179236353</v>
      </c>
    </row>
    <row r="17" spans="1:4" x14ac:dyDescent="0.5">
      <c r="A17" s="4" t="s">
        <v>15</v>
      </c>
      <c r="B17" s="54">
        <f>'Table 1.1 GDP 2024 to 2025 CP'!B18/'Table 1.1 GDP 2024 to 2025 CP'!$B$28*100</f>
        <v>4.8437298437767602</v>
      </c>
      <c r="C17" s="55">
        <f>'Table 1.1 GDP 2024 to 2025 CP'!C18/'Table 1.1 GDP 2024 to 2025 CP'!$C$28*100</f>
        <v>5.0499399343622065</v>
      </c>
    </row>
    <row r="18" spans="1:4" x14ac:dyDescent="0.5">
      <c r="A18" s="4" t="s">
        <v>16</v>
      </c>
      <c r="B18" s="54">
        <f>'Table 1.1 GDP 2024 to 2025 CP'!B19/'Table 1.1 GDP 2024 to 2025 CP'!$B$28*100</f>
        <v>4.2028896739070021</v>
      </c>
      <c r="C18" s="55">
        <f>'Table 1.1 GDP 2024 to 2025 CP'!C19/'Table 1.1 GDP 2024 to 2025 CP'!$C$28*100</f>
        <v>3.4246066502654755</v>
      </c>
    </row>
    <row r="19" spans="1:4" x14ac:dyDescent="0.5">
      <c r="A19" s="4" t="s">
        <v>17</v>
      </c>
      <c r="B19" s="54">
        <f>'Table 1.1 GDP 2024 to 2025 CP'!B20/'Table 1.1 GDP 2024 to 2025 CP'!$B$28*100</f>
        <v>2.0478787419770574</v>
      </c>
      <c r="C19" s="55">
        <f>'Table 1.1 GDP 2024 to 2025 CP'!C20/'Table 1.1 GDP 2024 to 2025 CP'!$C$28*100</f>
        <v>1.2337125184523545</v>
      </c>
    </row>
    <row r="20" spans="1:4" x14ac:dyDescent="0.5">
      <c r="A20" s="4" t="s">
        <v>18</v>
      </c>
      <c r="B20" s="54">
        <f>'Table 1.1 GDP 2024 to 2025 CP'!B21/'Table 1.1 GDP 2024 to 2025 CP'!$B$28*100</f>
        <v>0.12765571727102837</v>
      </c>
      <c r="C20" s="55">
        <f>'Table 1.1 GDP 2024 to 2025 CP'!C21/'Table 1.1 GDP 2024 to 2025 CP'!$C$28*100</f>
        <v>0.15965434405264789</v>
      </c>
    </row>
    <row r="21" spans="1:4" x14ac:dyDescent="0.5">
      <c r="A21" s="4" t="s">
        <v>19</v>
      </c>
      <c r="B21" s="54">
        <f>'Table 1.1 GDP 2024 to 2025 CP'!B22/'Table 1.1 GDP 2024 to 2025 CP'!$B$28*100</f>
        <v>2.9761189312537009</v>
      </c>
      <c r="C21" s="55">
        <f>'Table 1.1 GDP 2024 to 2025 CP'!C22/'Table 1.1 GDP 2024 to 2025 CP'!$C$28*100</f>
        <v>2.067188462484244</v>
      </c>
    </row>
    <row r="22" spans="1:4" x14ac:dyDescent="0.5">
      <c r="A22" s="4" t="s">
        <v>60</v>
      </c>
      <c r="B22" s="54">
        <f>'Table 1.1 GDP 2024 to 2025 CP'!B23/'Table 1.1 GDP 2024 to 2025 CP'!$B$28*100</f>
        <v>0.34667388103207358</v>
      </c>
      <c r="C22" s="55">
        <f>'Table 1.1 GDP 2024 to 2025 CP'!C23/'Table 1.1 GDP 2024 to 2025 CP'!$C$28*100</f>
        <v>0.25048849136993445</v>
      </c>
    </row>
    <row r="23" spans="1:4" s="1" customFormat="1" x14ac:dyDescent="0.5">
      <c r="A23" s="7" t="s">
        <v>20</v>
      </c>
      <c r="B23" s="26">
        <f>'Table 1.1 GDP 2024 to 2025 CP'!B24/'Table 1.1 GDP 2024 to 2025 CP'!$B$28*100</f>
        <v>94.286358466051624</v>
      </c>
      <c r="C23" s="28">
        <f>'Table 1.1 GDP 2024 to 2025 CP'!C24/'Table 1.1 GDP 2024 to 2025 CP'!$C$28*100</f>
        <v>94.443163454299395</v>
      </c>
      <c r="D23"/>
    </row>
    <row r="24" spans="1:4" x14ac:dyDescent="0.5">
      <c r="A24" s="4" t="s">
        <v>21</v>
      </c>
      <c r="B24" s="54">
        <f>'Table 1.1 GDP 2024 to 2025 CP'!B25/'Table 1.1 GDP 2024 to 2025 CP'!$B$28*100</f>
        <v>5.7136415339483815</v>
      </c>
      <c r="C24" s="57">
        <f>'Table 1.1 GDP 2024 to 2025 CP'!C25/'Table 1.1 GDP 2024 to 2025 CP'!$C$28*100</f>
        <v>5.556836545700599</v>
      </c>
      <c r="D24" s="24"/>
    </row>
    <row r="25" spans="1:4" x14ac:dyDescent="0.5">
      <c r="A25" s="4" t="s">
        <v>22</v>
      </c>
      <c r="B25" s="54">
        <f>'Table 1.1 GDP 2024 to 2025 CP'!B26/'Table 1.1 GDP 2024 to 2025 CP'!$B$28*100</f>
        <v>5.8491282232177069</v>
      </c>
      <c r="C25" s="57">
        <f>'Table 1.1 GDP 2024 to 2025 CP'!C26/'Table 1.1 GDP 2024 to 2025 CP'!$C$28*100</f>
        <v>6.0307736326510026</v>
      </c>
    </row>
    <row r="26" spans="1:4" x14ac:dyDescent="0.5">
      <c r="A26" s="4" t="s">
        <v>23</v>
      </c>
      <c r="B26" s="54">
        <f>'Table 1.1 GDP 2024 to 2025 CP'!B27/'Table 1.1 GDP 2024 to 2025 CP'!$B$28*100</f>
        <v>0.13548668926932428</v>
      </c>
      <c r="C26" s="57">
        <f>'Table 1.1 GDP 2024 to 2025 CP'!C27/'Table 1.1 GDP 2024 to 2025 CP'!$C$28*100</f>
        <v>0.47393708695040382</v>
      </c>
    </row>
    <row r="27" spans="1:4" s="1" customFormat="1" x14ac:dyDescent="0.5">
      <c r="A27" s="7" t="s">
        <v>26</v>
      </c>
      <c r="B27" s="26">
        <f>'Table 1.1 GDP 2024 to 2025 CP'!B28/'Table 1.1 GDP 2024 to 2025 CP'!$B$28*100</f>
        <v>100</v>
      </c>
      <c r="C27" s="28">
        <f>'Table 1.1 GDP 2024 to 2025 CP'!C28/'Table 1.1 GDP 2024 to 2025 CP'!$C$28*100</f>
        <v>100</v>
      </c>
      <c r="D27"/>
    </row>
    <row r="28" spans="1:4" x14ac:dyDescent="0.5">
      <c r="D28" s="24"/>
    </row>
  </sheetData>
  <pageMargins left="0.7" right="0.7" top="0.75" bottom="0.75" header="0.3" footer="0.3"/>
  <pageSetup scale="8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C4B4-DA4E-4AC8-98E1-64B394452A9F}">
  <dimension ref="A1:C25"/>
  <sheetViews>
    <sheetView zoomScaleNormal="100" workbookViewId="0">
      <selection activeCell="E1" sqref="E1"/>
    </sheetView>
  </sheetViews>
  <sheetFormatPr defaultColWidth="8.88671875" defaultRowHeight="19.2" x14ac:dyDescent="0.5"/>
  <cols>
    <col min="1" max="1" width="44.88671875" style="6" customWidth="1"/>
    <col min="2" max="2" width="13.44140625" style="6" customWidth="1"/>
    <col min="3" max="3" width="13.88671875" style="72" customWidth="1"/>
    <col min="4" max="16384" width="8.88671875" style="6"/>
  </cols>
  <sheetData>
    <row r="1" spans="1:3" x14ac:dyDescent="0.5">
      <c r="A1" s="144" t="s">
        <v>101</v>
      </c>
    </row>
    <row r="2" spans="1:3" x14ac:dyDescent="0.5">
      <c r="A2" s="1"/>
    </row>
    <row r="3" spans="1:3" s="1" customFormat="1" x14ac:dyDescent="0.5">
      <c r="A3" s="3" t="s">
        <v>57</v>
      </c>
      <c r="B3" s="3">
        <v>2024</v>
      </c>
      <c r="C3" s="96">
        <v>2025</v>
      </c>
    </row>
    <row r="4" spans="1:3" s="1" customFormat="1" x14ac:dyDescent="0.5">
      <c r="A4" s="3" t="s">
        <v>28</v>
      </c>
      <c r="B4" s="114" t="s">
        <v>79</v>
      </c>
      <c r="C4" s="87">
        <f>'Table 4.7 GDP Exp. KP ZWG 23_24'!D4/'Table 4.7 GDP Exp. KP ZWG 23_24'!C4*100-100</f>
        <v>5.5222152585916433</v>
      </c>
    </row>
    <row r="5" spans="1:3" x14ac:dyDescent="0.5">
      <c r="A5" s="4" t="s">
        <v>29</v>
      </c>
      <c r="B5" s="114" t="s">
        <v>79</v>
      </c>
      <c r="C5" s="87">
        <f>'Table 4.7 GDP Exp. KP ZWG 23_24'!D5/'Table 4.7 GDP Exp. KP ZWG 23_24'!C5*100-100</f>
        <v>8.767298660219879</v>
      </c>
    </row>
    <row r="6" spans="1:3" x14ac:dyDescent="0.5">
      <c r="A6" s="4" t="s">
        <v>30</v>
      </c>
      <c r="B6" s="114" t="s">
        <v>79</v>
      </c>
      <c r="C6" s="87">
        <f>'Table 4.7 GDP Exp. KP ZWG 23_24'!D6/'Table 4.7 GDP Exp. KP ZWG 23_24'!C6*100-100</f>
        <v>-52.656112954923742</v>
      </c>
    </row>
    <row r="7" spans="1:3" x14ac:dyDescent="0.5">
      <c r="A7" s="4" t="s">
        <v>31</v>
      </c>
      <c r="B7" s="114" t="s">
        <v>79</v>
      </c>
      <c r="C7" s="87">
        <f>'Table 4.7 GDP Exp. KP ZWG 23_24'!D7/'Table 4.7 GDP Exp. KP ZWG 23_24'!C7*100-100</f>
        <v>15.090956481906332</v>
      </c>
    </row>
    <row r="8" spans="1:3" x14ac:dyDescent="0.5">
      <c r="A8" s="4"/>
      <c r="B8" s="114"/>
      <c r="C8" s="87"/>
    </row>
    <row r="9" spans="1:3" s="1" customFormat="1" x14ac:dyDescent="0.5">
      <c r="A9" s="3" t="s">
        <v>32</v>
      </c>
      <c r="B9" s="114" t="s">
        <v>79</v>
      </c>
      <c r="C9" s="87">
        <f>'Table 4.7 GDP Exp. KP ZWG 23_24'!D9/'Table 4.7 GDP Exp. KP ZWG 23_24'!C9*100-100</f>
        <v>-18.296777227392056</v>
      </c>
    </row>
    <row r="10" spans="1:3" x14ac:dyDescent="0.5">
      <c r="A10" s="4" t="s">
        <v>33</v>
      </c>
      <c r="B10" s="114" t="s">
        <v>79</v>
      </c>
      <c r="C10" s="87">
        <f>'Table 4.7 GDP Exp. KP ZWG 23_24'!D10/'Table 4.7 GDP Exp. KP ZWG 23_24'!C10*100-100</f>
        <v>-21.743845393134251</v>
      </c>
    </row>
    <row r="11" spans="1:3" x14ac:dyDescent="0.5">
      <c r="A11" s="4" t="s">
        <v>34</v>
      </c>
      <c r="B11" s="114" t="s">
        <v>79</v>
      </c>
      <c r="C11" s="87">
        <f>'Table 4.7 GDP Exp. KP ZWG 23_24'!D11/'Table 4.7 GDP Exp. KP ZWG 23_24'!C11*100-100</f>
        <v>1.8344091674684364</v>
      </c>
    </row>
    <row r="12" spans="1:3" x14ac:dyDescent="0.5">
      <c r="A12" s="4" t="s">
        <v>35</v>
      </c>
      <c r="B12" s="114" t="s">
        <v>79</v>
      </c>
      <c r="C12" s="87">
        <f>'Table 4.7 GDP Exp. KP ZWG 23_24'!D12/'Table 4.7 GDP Exp. KP ZWG 23_24'!C12*100-100</f>
        <v>-34.841612497288253</v>
      </c>
    </row>
    <row r="13" spans="1:3" x14ac:dyDescent="0.5">
      <c r="A13" s="4" t="s">
        <v>36</v>
      </c>
      <c r="B13" s="114" t="s">
        <v>79</v>
      </c>
      <c r="C13" s="87">
        <f>'Table 4.7 GDP Exp. KP ZWG 23_24'!D13/'Table 4.7 GDP Exp. KP ZWG 23_24'!C13*100-100</f>
        <v>79.797367928539444</v>
      </c>
    </row>
    <row r="14" spans="1:3" x14ac:dyDescent="0.5">
      <c r="A14" s="4"/>
      <c r="B14" s="114"/>
      <c r="C14" s="87"/>
    </row>
    <row r="15" spans="1:3" s="1" customFormat="1" x14ac:dyDescent="0.5">
      <c r="A15" s="3" t="s">
        <v>37</v>
      </c>
      <c r="B15" s="114" t="s">
        <v>79</v>
      </c>
      <c r="C15" s="87">
        <f>'Table 4.7 GDP Exp. KP ZWG 23_24'!D15/'Table 4.7 GDP Exp. KP ZWG 23_24'!C15*100-100</f>
        <v>3.2805502780763476</v>
      </c>
    </row>
    <row r="16" spans="1:3" x14ac:dyDescent="0.5">
      <c r="A16" s="4"/>
      <c r="B16" s="114"/>
      <c r="C16" s="87"/>
    </row>
    <row r="17" spans="1:3" s="1" customFormat="1" x14ac:dyDescent="0.5">
      <c r="A17" s="3" t="s">
        <v>38</v>
      </c>
      <c r="B17" s="114" t="s">
        <v>79</v>
      </c>
      <c r="C17" s="87">
        <f>'Table 4.7 GDP Exp. KP ZWG 23_24'!D17/'Table 4.7 GDP Exp. KP ZWG 23_24'!C17*100-100</f>
        <v>-82.321976064261122</v>
      </c>
    </row>
    <row r="18" spans="1:3" x14ac:dyDescent="0.5">
      <c r="A18" s="4" t="s">
        <v>39</v>
      </c>
      <c r="B18" s="114" t="s">
        <v>79</v>
      </c>
      <c r="C18" s="87">
        <f>'Table 4.7 GDP Exp. KP ZWG 23_24'!D18/'Table 4.7 GDP Exp. KP ZWG 23_24'!C18*100-100</f>
        <v>20.299682066148137</v>
      </c>
    </row>
    <row r="19" spans="1:3" x14ac:dyDescent="0.5">
      <c r="A19" s="4" t="s">
        <v>40</v>
      </c>
      <c r="B19" s="114" t="s">
        <v>79</v>
      </c>
      <c r="C19" s="87">
        <f>'Table 4.7 GDP Exp. KP ZWG 23_24'!D19/'Table 4.7 GDP Exp. KP ZWG 23_24'!C19*100-100</f>
        <v>-5.9194853886118182</v>
      </c>
    </row>
    <row r="20" spans="1:3" x14ac:dyDescent="0.5">
      <c r="A20" s="4"/>
      <c r="B20" s="114"/>
      <c r="C20" s="87"/>
    </row>
    <row r="21" spans="1:3" s="1" customFormat="1" x14ac:dyDescent="0.5">
      <c r="A21" s="7" t="s">
        <v>41</v>
      </c>
      <c r="B21" s="115" t="s">
        <v>79</v>
      </c>
      <c r="C21" s="166">
        <f>'Table 4.7 GDP Exp. KP ZWG 23_24'!D21/'Table 4.7 GDP Exp. KP ZWG 23_24'!C21*100-100</f>
        <v>8.2870604403450869</v>
      </c>
    </row>
    <row r="22" spans="1:3" x14ac:dyDescent="0.5">
      <c r="A22" s="4" t="s">
        <v>42</v>
      </c>
      <c r="B22" s="114" t="s">
        <v>79</v>
      </c>
      <c r="C22" s="87">
        <f>'Table 4.7 GDP Exp. KP ZWG 23_24'!D22/'Table 4.7 GDP Exp. KP ZWG 23_24'!C22*100-100</f>
        <v>16.350862639568533</v>
      </c>
    </row>
    <row r="23" spans="1:3" x14ac:dyDescent="0.5">
      <c r="A23" s="4" t="s">
        <v>43</v>
      </c>
      <c r="B23" s="114" t="s">
        <v>79</v>
      </c>
      <c r="C23" s="87">
        <f>'Table 4.7 GDP Exp. KP ZWG 23_24'!D23/'Table 4.7 GDP Exp. KP ZWG 23_24'!C23*100-100</f>
        <v>41.866341153565259</v>
      </c>
    </row>
    <row r="24" spans="1:3" x14ac:dyDescent="0.5">
      <c r="A24" s="4" t="s">
        <v>44</v>
      </c>
      <c r="B24" s="114" t="s">
        <v>79</v>
      </c>
      <c r="C24" s="87">
        <f>'Table 4.7 GDP Exp. KP ZWG 23_24'!D24/'Table 4.7 GDP Exp. KP ZWG 23_24'!C24*100-100</f>
        <v>16.753273930748676</v>
      </c>
    </row>
    <row r="25" spans="1:3" s="1" customFormat="1" x14ac:dyDescent="0.5">
      <c r="A25" s="52" t="s">
        <v>45</v>
      </c>
      <c r="B25" s="115" t="s">
        <v>79</v>
      </c>
      <c r="C25" s="166">
        <f>'Table 4.7 GDP Exp. KP ZWG 23_24'!D25/'Table 4.7 GDP Exp. KP ZWG 23_24'!C25*100-100</f>
        <v>8.2075159344913828</v>
      </c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C86B-367B-4D03-88A5-A1DAB9670F6C}">
  <dimension ref="A1:F19"/>
  <sheetViews>
    <sheetView zoomScaleNormal="100" workbookViewId="0">
      <selection activeCell="F20" sqref="F20"/>
    </sheetView>
  </sheetViews>
  <sheetFormatPr defaultColWidth="8.88671875" defaultRowHeight="19.2" x14ac:dyDescent="0.5"/>
  <cols>
    <col min="1" max="1" width="36.88671875" style="6" customWidth="1"/>
    <col min="2" max="2" width="22.44140625" style="6" bestFit="1" customWidth="1"/>
    <col min="3" max="4" width="24.21875" style="6" bestFit="1" customWidth="1"/>
    <col min="5" max="5" width="25.5546875" style="6" bestFit="1" customWidth="1"/>
    <col min="6" max="6" width="26.77734375" style="6" bestFit="1" customWidth="1"/>
    <col min="7" max="16384" width="8.88671875" style="6"/>
  </cols>
  <sheetData>
    <row r="1" spans="1:6" s="1" customFormat="1" x14ac:dyDescent="0.5">
      <c r="A1" s="1" t="s">
        <v>77</v>
      </c>
    </row>
    <row r="2" spans="1:6" x14ac:dyDescent="0.5">
      <c r="A2" s="4"/>
      <c r="B2" s="4"/>
      <c r="C2" s="4"/>
      <c r="D2" s="4"/>
      <c r="E2" s="4"/>
      <c r="F2" s="4"/>
    </row>
    <row r="3" spans="1:6" s="1" customFormat="1" x14ac:dyDescent="0.5">
      <c r="A3" s="3" t="s">
        <v>58</v>
      </c>
      <c r="B3" s="3">
        <v>2019</v>
      </c>
      <c r="C3" s="3">
        <v>2020</v>
      </c>
      <c r="D3" s="3">
        <v>2021</v>
      </c>
      <c r="E3" s="3">
        <v>2022</v>
      </c>
      <c r="F3" s="3">
        <v>2023</v>
      </c>
    </row>
    <row r="4" spans="1:6" x14ac:dyDescent="0.5">
      <c r="A4" s="4" t="s">
        <v>48</v>
      </c>
      <c r="B4" s="5">
        <v>157437223136.91241</v>
      </c>
      <c r="C4" s="5">
        <v>901759985014.28125</v>
      </c>
      <c r="D4" s="5">
        <v>2105228081924.8945</v>
      </c>
      <c r="E4" s="5">
        <v>7990422261715.4922</v>
      </c>
      <c r="F4" s="5">
        <v>71011318164580.375</v>
      </c>
    </row>
    <row r="5" spans="1:6" x14ac:dyDescent="0.5">
      <c r="A5" s="4" t="s">
        <v>49</v>
      </c>
      <c r="B5" s="5">
        <v>94174777310.207886</v>
      </c>
      <c r="C5" s="5">
        <v>686679375897.08936</v>
      </c>
      <c r="D5" s="5">
        <v>1485256252713.9609</v>
      </c>
      <c r="E5" s="5">
        <v>5724481620333.4863</v>
      </c>
      <c r="F5" s="5">
        <v>59753388576250.953</v>
      </c>
    </row>
    <row r="6" spans="1:6" x14ac:dyDescent="0.5">
      <c r="A6" s="4" t="s">
        <v>50</v>
      </c>
      <c r="B6" s="5">
        <v>60949490791.53846</v>
      </c>
      <c r="C6" s="5">
        <v>384777236494.05914</v>
      </c>
      <c r="D6" s="5">
        <v>869744652490.15747</v>
      </c>
      <c r="E6" s="5">
        <v>3295213381131.9395</v>
      </c>
      <c r="F6" s="5">
        <v>28423501925206.359</v>
      </c>
    </row>
    <row r="7" spans="1:6" s="1" customFormat="1" x14ac:dyDescent="0.5">
      <c r="A7" s="3" t="s">
        <v>20</v>
      </c>
      <c r="B7" s="13">
        <f>SUM(B4:B6)</f>
        <v>312561491238.65875</v>
      </c>
      <c r="C7" s="13">
        <f t="shared" ref="C7:F7" si="0">SUM(C4:C6)</f>
        <v>1973216597405.4297</v>
      </c>
      <c r="D7" s="13">
        <f t="shared" si="0"/>
        <v>4460228987129.0127</v>
      </c>
      <c r="E7" s="13">
        <f t="shared" si="0"/>
        <v>17010117263180.918</v>
      </c>
      <c r="F7" s="13">
        <f t="shared" si="0"/>
        <v>159188208666037.69</v>
      </c>
    </row>
    <row r="8" spans="1:6" x14ac:dyDescent="0.5">
      <c r="A8" s="4" t="s">
        <v>51</v>
      </c>
      <c r="B8" s="5">
        <f>B9-B10</f>
        <v>11621836791.276579</v>
      </c>
      <c r="C8" s="5">
        <f t="shared" ref="C8:F8" si="1">C9-C10</f>
        <v>76758238370.411789</v>
      </c>
      <c r="D8" s="5">
        <f t="shared" si="1"/>
        <v>181974576284</v>
      </c>
      <c r="E8" s="5">
        <f t="shared" si="1"/>
        <v>1440184109397</v>
      </c>
      <c r="F8" s="5">
        <f t="shared" si="1"/>
        <v>9599841665201.8691</v>
      </c>
    </row>
    <row r="9" spans="1:6" x14ac:dyDescent="0.5">
      <c r="A9" s="4" t="s">
        <v>52</v>
      </c>
      <c r="B9" s="5">
        <v>12027704944.276579</v>
      </c>
      <c r="C9" s="5">
        <v>81663923357.411789</v>
      </c>
      <c r="D9" s="5">
        <v>189390714382</v>
      </c>
      <c r="E9" s="5">
        <v>1486825567784</v>
      </c>
      <c r="F9" s="5">
        <v>9825180861606.8594</v>
      </c>
    </row>
    <row r="10" spans="1:6" x14ac:dyDescent="0.5">
      <c r="A10" s="4" t="s">
        <v>53</v>
      </c>
      <c r="B10" s="5">
        <v>405868153</v>
      </c>
      <c r="C10" s="5">
        <v>4905684987</v>
      </c>
      <c r="D10" s="5">
        <v>7416138098</v>
      </c>
      <c r="E10" s="5">
        <v>46641458387</v>
      </c>
      <c r="F10" s="5">
        <v>225339196404.98999</v>
      </c>
    </row>
    <row r="11" spans="1:6" s="1" customFormat="1" x14ac:dyDescent="0.5">
      <c r="A11" s="52" t="s">
        <v>24</v>
      </c>
      <c r="B11" s="58">
        <f>B7+B8</f>
        <v>324183328029.9353</v>
      </c>
      <c r="C11" s="58">
        <f t="shared" ref="C11:F11" si="2">C7+C8</f>
        <v>2049974835775.8416</v>
      </c>
      <c r="D11" s="58">
        <f t="shared" si="2"/>
        <v>4642203563413.0127</v>
      </c>
      <c r="E11" s="58">
        <f t="shared" si="2"/>
        <v>18450301372577.918</v>
      </c>
      <c r="F11" s="58">
        <f t="shared" si="2"/>
        <v>168788050331239.56</v>
      </c>
    </row>
    <row r="12" spans="1:6" x14ac:dyDescent="0.5">
      <c r="A12" s="4" t="s">
        <v>54</v>
      </c>
      <c r="B12" s="10">
        <v>-3760741300.1835876</v>
      </c>
      <c r="C12" s="10">
        <v>-27618657342.665676</v>
      </c>
      <c r="D12" s="10">
        <v>-72454984095.872314</v>
      </c>
      <c r="E12" s="10">
        <v>-289059791642.11078</v>
      </c>
      <c r="F12" s="10">
        <v>-1651972319396.7083</v>
      </c>
    </row>
    <row r="13" spans="1:6" x14ac:dyDescent="0.5">
      <c r="A13" s="4" t="s">
        <v>55</v>
      </c>
      <c r="B13" s="5">
        <v>171209429.74026981</v>
      </c>
      <c r="C13" s="5">
        <v>442052286.79977328</v>
      </c>
      <c r="D13" s="5">
        <v>729316154.37057388</v>
      </c>
      <c r="E13" s="5">
        <v>3148393583.9189396</v>
      </c>
      <c r="F13" s="5">
        <v>26550983628.01403</v>
      </c>
    </row>
    <row r="14" spans="1:6" x14ac:dyDescent="0.5">
      <c r="A14" s="4" t="s">
        <v>56</v>
      </c>
      <c r="B14" s="5">
        <v>3931950729.9238572</v>
      </c>
      <c r="C14" s="5">
        <v>28060709629.46545</v>
      </c>
      <c r="D14" s="5">
        <v>73184300250.242889</v>
      </c>
      <c r="E14" s="5">
        <v>292208185226.02972</v>
      </c>
      <c r="F14" s="5">
        <v>1678523303024.7222</v>
      </c>
    </row>
    <row r="15" spans="1:6" s="1" customFormat="1" x14ac:dyDescent="0.5">
      <c r="A15" s="52" t="s">
        <v>45</v>
      </c>
      <c r="B15" s="58">
        <f>B11+B12</f>
        <v>320422586729.75171</v>
      </c>
      <c r="C15" s="58">
        <f t="shared" ref="C15:F15" si="3">C11+C12</f>
        <v>2022356178433.1758</v>
      </c>
      <c r="D15" s="58">
        <f t="shared" si="3"/>
        <v>4569748579317.1406</v>
      </c>
      <c r="E15" s="58">
        <f t="shared" si="3"/>
        <v>18161241580935.809</v>
      </c>
      <c r="F15" s="58">
        <f t="shared" si="3"/>
        <v>167136078011842.84</v>
      </c>
    </row>
    <row r="16" spans="1:6" x14ac:dyDescent="0.5">
      <c r="A16" s="5" t="s">
        <v>62</v>
      </c>
      <c r="B16" s="5">
        <v>14268219.58</v>
      </c>
      <c r="C16" s="5">
        <v>14571798.719999999</v>
      </c>
      <c r="D16" s="5">
        <v>14875377.859999999</v>
      </c>
      <c r="E16" s="5">
        <v>15178957</v>
      </c>
      <c r="F16" s="10">
        <v>15426636</v>
      </c>
    </row>
    <row r="17" spans="1:6" x14ac:dyDescent="0.5">
      <c r="A17" s="5" t="s">
        <v>65</v>
      </c>
      <c r="B17" s="5">
        <f>B15/B16</f>
        <v>22457.082674764366</v>
      </c>
      <c r="C17" s="5">
        <f t="shared" ref="C17:E17" si="4">C15/C16</f>
        <v>138785.62401891151</v>
      </c>
      <c r="D17" s="5">
        <f t="shared" si="4"/>
        <v>307202.18486719776</v>
      </c>
      <c r="E17" s="5">
        <f t="shared" si="4"/>
        <v>1196474.9344066137</v>
      </c>
      <c r="F17" s="5">
        <f>F15/F16</f>
        <v>10834253.042065868</v>
      </c>
    </row>
    <row r="18" spans="1:6" x14ac:dyDescent="0.5">
      <c r="F18" s="18"/>
    </row>
    <row r="19" spans="1:6" s="35" customFormat="1" x14ac:dyDescent="0.5">
      <c r="A19" s="116" t="s">
        <v>93</v>
      </c>
      <c r="B19" s="116">
        <v>8.25</v>
      </c>
      <c r="C19" s="116">
        <v>60.744999999999997</v>
      </c>
      <c r="D19" s="116">
        <v>128.94499999999999</v>
      </c>
      <c r="E19" s="116">
        <v>473.5</v>
      </c>
      <c r="F19" s="116">
        <v>3795.01</v>
      </c>
    </row>
  </sheetData>
  <pageMargins left="0.7" right="0.7" top="0.75" bottom="0.75" header="0.3" footer="0.3"/>
  <pageSetup scale="7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D393-7C9F-4047-BFA9-56BE55060391}">
  <dimension ref="A1:F15"/>
  <sheetViews>
    <sheetView zoomScaleNormal="100" workbookViewId="0">
      <selection activeCell="G1" sqref="G1"/>
    </sheetView>
  </sheetViews>
  <sheetFormatPr defaultColWidth="8.88671875" defaultRowHeight="19.2" x14ac:dyDescent="0.5"/>
  <cols>
    <col min="1" max="1" width="36.88671875" style="6" customWidth="1"/>
    <col min="2" max="2" width="13.6640625" style="6" customWidth="1"/>
    <col min="3" max="3" width="12.44140625" style="6" customWidth="1"/>
    <col min="4" max="4" width="12.5546875" style="6" customWidth="1"/>
    <col min="5" max="5" width="14" style="6" customWidth="1"/>
    <col min="6" max="6" width="13.33203125" style="6" customWidth="1"/>
    <col min="7" max="16384" width="8.88671875" style="6"/>
  </cols>
  <sheetData>
    <row r="1" spans="1:6" s="1" customFormat="1" x14ac:dyDescent="0.5">
      <c r="A1" s="1" t="s">
        <v>80</v>
      </c>
    </row>
    <row r="2" spans="1:6" x14ac:dyDescent="0.5">
      <c r="A2" s="4"/>
      <c r="B2" s="4"/>
      <c r="C2" s="4"/>
      <c r="D2" s="4"/>
      <c r="E2" s="4"/>
      <c r="F2" s="4"/>
    </row>
    <row r="3" spans="1:6" s="1" customFormat="1" x14ac:dyDescent="0.5">
      <c r="A3" s="3" t="s">
        <v>58</v>
      </c>
      <c r="B3" s="3">
        <v>2019</v>
      </c>
      <c r="C3" s="3">
        <v>2020</v>
      </c>
      <c r="D3" s="3">
        <v>2021</v>
      </c>
      <c r="E3" s="3">
        <v>2022</v>
      </c>
      <c r="F3" s="3">
        <v>2023</v>
      </c>
    </row>
    <row r="4" spans="1:6" x14ac:dyDescent="0.5">
      <c r="A4" s="4" t="s">
        <v>48</v>
      </c>
      <c r="B4" s="98">
        <f>'Table 5.0 New Incom CP ZWL19_24'!B4/'Table 5.0 New Incom CP ZWL19_24'!$B$11*100</f>
        <v>48.564256556208392</v>
      </c>
      <c r="C4" s="98">
        <f>'Table 5.0 New Incom CP ZWL19_24'!C4/'Table 5.0 New Incom CP ZWL19_24'!$C$11*100</f>
        <v>43.988831925002515</v>
      </c>
      <c r="D4" s="98">
        <f>'Table 5.0 New Incom CP ZWL19_24'!D4/'Table 5.0 New Incom CP ZWL19_24'!$D$11*100</f>
        <v>45.349758001070974</v>
      </c>
      <c r="E4" s="98">
        <f>'Table 5.0 New Incom CP ZWL19_24'!E4/'Table 5.0 New Incom CP ZWL19_24'!$E$11*100</f>
        <v>43.307814329750713</v>
      </c>
      <c r="F4" s="98">
        <f>'Table 5.0 New Incom CP ZWL19_24'!F4/'Table 5.0 New Incom CP ZWL19_24'!$F$11*100</f>
        <v>42.071294754115357</v>
      </c>
    </row>
    <row r="5" spans="1:6" x14ac:dyDescent="0.5">
      <c r="A5" s="4" t="s">
        <v>49</v>
      </c>
      <c r="B5" s="98">
        <f>'Table 5.0 New Incom CP ZWL19_24'!B5/'Table 5.0 New Incom CP ZWL19_24'!$B$11*100</f>
        <v>29.04985209526621</v>
      </c>
      <c r="C5" s="98">
        <f>'Table 5.0 New Incom CP ZWL19_24'!C5/'Table 5.0 New Incom CP ZWL19_24'!$C$11*100</f>
        <v>33.496966104815918</v>
      </c>
      <c r="D5" s="98">
        <f>'Table 5.0 New Incom CP ZWL19_24'!D5/'Table 5.0 New Incom CP ZWL19_24'!$D$11*100</f>
        <v>31.994638589738617</v>
      </c>
      <c r="E5" s="98">
        <f>'Table 5.0 New Incom CP ZWL19_24'!E5/'Table 5.0 New Incom CP ZWL19_24'!$E$11*100</f>
        <v>31.026493848179616</v>
      </c>
      <c r="F5" s="98">
        <f>'Table 5.0 New Incom CP ZWL19_24'!F5/'Table 5.0 New Incom CP ZWL19_24'!$F$11*100</f>
        <v>35.401433015540732</v>
      </c>
    </row>
    <row r="6" spans="1:6" x14ac:dyDescent="0.5">
      <c r="A6" s="4" t="s">
        <v>50</v>
      </c>
      <c r="B6" s="98">
        <f>'Table 5.0 New Incom CP ZWL19_24'!B6/'Table 5.0 New Incom CP ZWL19_24'!$B$11*100</f>
        <v>18.800933151599438</v>
      </c>
      <c r="C6" s="98">
        <f>'Table 5.0 New Incom CP ZWL19_24'!C6/'Table 5.0 New Incom CP ZWL19_24'!$C$11*100</f>
        <v>18.769851696664112</v>
      </c>
      <c r="D6" s="98">
        <f>'Table 5.0 New Incom CP ZWL19_24'!D6/'Table 5.0 New Incom CP ZWL19_24'!$D$11*100</f>
        <v>18.735599174171266</v>
      </c>
      <c r="E6" s="98">
        <f>'Table 5.0 New Incom CP ZWL19_24'!E6/'Table 5.0 New Incom CP ZWL19_24'!$E$11*100</f>
        <v>17.85994339382178</v>
      </c>
      <c r="F6" s="98">
        <f>'Table 5.0 New Incom CP ZWL19_24'!F6/'Table 5.0 New Incom CP ZWL19_24'!$F$11*100</f>
        <v>16.839759609419279</v>
      </c>
    </row>
    <row r="7" spans="1:6" s="1" customFormat="1" x14ac:dyDescent="0.5">
      <c r="A7" s="3" t="s">
        <v>20</v>
      </c>
      <c r="B7" s="110">
        <f>'Table 5.0 New Incom CP ZWL19_24'!B7/'Table 5.0 New Incom CP ZWL19_24'!$B$11*100</f>
        <v>96.415041803074047</v>
      </c>
      <c r="C7" s="110">
        <f>'Table 5.0 New Incom CP ZWL19_24'!C7/'Table 5.0 New Incom CP ZWL19_24'!$C$11*100</f>
        <v>96.255649726482545</v>
      </c>
      <c r="D7" s="110">
        <f>'Table 5.0 New Incom CP ZWL19_24'!D7/'Table 5.0 New Incom CP ZWL19_24'!$D$11*100</f>
        <v>96.07999576498085</v>
      </c>
      <c r="E7" s="110">
        <f>'Table 5.0 New Incom CP ZWL19_24'!E7/'Table 5.0 New Incom CP ZWL19_24'!$E$11*100</f>
        <v>92.194251571752105</v>
      </c>
      <c r="F7" s="110">
        <f>'Table 5.0 New Incom CP ZWL19_24'!F7/'Table 5.0 New Incom CP ZWL19_24'!$F$11*100</f>
        <v>94.312487379075364</v>
      </c>
    </row>
    <row r="8" spans="1:6" x14ac:dyDescent="0.5">
      <c r="A8" s="4" t="s">
        <v>51</v>
      </c>
      <c r="B8" s="98">
        <f>'Table 5.0 New Incom CP ZWL19_24'!B8/'Table 5.0 New Incom CP ZWL19_24'!$B$11*100</f>
        <v>3.5849581969259727</v>
      </c>
      <c r="C8" s="98">
        <f>'Table 5.0 New Incom CP ZWL19_24'!C8/'Table 5.0 New Incom CP ZWL19_24'!$C$11*100</f>
        <v>3.7443502735174583</v>
      </c>
      <c r="D8" s="98">
        <f>'Table 5.0 New Incom CP ZWL19_24'!D8/'Table 5.0 New Incom CP ZWL19_24'!$D$11*100</f>
        <v>3.9200042350191504</v>
      </c>
      <c r="E8" s="98">
        <f>'Table 5.0 New Incom CP ZWL19_24'!E8/'Table 5.0 New Incom CP ZWL19_24'!$E$11*100</f>
        <v>7.8057484282478908</v>
      </c>
      <c r="F8" s="98">
        <f>'Table 5.0 New Incom CP ZWL19_24'!F8/'Table 5.0 New Incom CP ZWL19_24'!$F$11*100</f>
        <v>5.6875126209246316</v>
      </c>
    </row>
    <row r="9" spans="1:6" x14ac:dyDescent="0.5">
      <c r="A9" s="4" t="s">
        <v>52</v>
      </c>
      <c r="B9" s="98">
        <f>'Table 5.0 New Incom CP ZWL19_24'!B9/'Table 5.0 New Incom CP ZWL19_24'!$B$11*100</f>
        <v>3.7101553054467789</v>
      </c>
      <c r="C9" s="98">
        <f>'Table 5.0 New Incom CP ZWL19_24'!C9/'Table 5.0 New Incom CP ZWL19_24'!$C$11*100</f>
        <v>3.9836549177202434</v>
      </c>
      <c r="D9" s="98">
        <f>'Table 5.0 New Incom CP ZWL19_24'!D9/'Table 5.0 New Incom CP ZWL19_24'!$D$11*100</f>
        <v>4.0797589290280349</v>
      </c>
      <c r="E9" s="98">
        <f>'Table 5.0 New Incom CP ZWL19_24'!E9/'Table 5.0 New Incom CP ZWL19_24'!$E$11*100</f>
        <v>8.0585435314017175</v>
      </c>
      <c r="F9" s="98">
        <f>'Table 5.0 New Incom CP ZWL19_24'!F9/'Table 5.0 New Incom CP ZWL19_24'!$F$11*100</f>
        <v>5.8210168565401093</v>
      </c>
    </row>
    <row r="10" spans="1:6" x14ac:dyDescent="0.5">
      <c r="A10" s="4" t="s">
        <v>53</v>
      </c>
      <c r="B10" s="98">
        <f>'Table 5.0 New Incom CP ZWL19_24'!B10/'Table 5.0 New Incom CP ZWL19_24'!$B$11*100</f>
        <v>0.12519710852080643</v>
      </c>
      <c r="C10" s="98">
        <f>'Table 5.0 New Incom CP ZWL19_24'!C10/'Table 5.0 New Incom CP ZWL19_24'!$C$11*100</f>
        <v>0.23930464420278483</v>
      </c>
      <c r="D10" s="98">
        <f>'Table 5.0 New Incom CP ZWL19_24'!D10/'Table 5.0 New Incom CP ZWL19_24'!$D$11*100</f>
        <v>0.15975469400888467</v>
      </c>
      <c r="E10" s="98">
        <f>'Table 5.0 New Incom CP ZWL19_24'!E10/'Table 5.0 New Incom CP ZWL19_24'!$E$11*100</f>
        <v>0.25279510315382536</v>
      </c>
      <c r="F10" s="98">
        <f>'Table 5.0 New Incom CP ZWL19_24'!F10/'Table 5.0 New Incom CP ZWL19_24'!$F$11*100</f>
        <v>0.1335042356154782</v>
      </c>
    </row>
    <row r="11" spans="1:6" s="1" customFormat="1" x14ac:dyDescent="0.5">
      <c r="A11" s="52" t="s">
        <v>24</v>
      </c>
      <c r="B11" s="111">
        <f>'Table 5.0 New Incom CP ZWL19_24'!B11/'Table 5.0 New Incom CP ZWL19_24'!$B$11*100</f>
        <v>100</v>
      </c>
      <c r="C11" s="111">
        <f>'Table 5.0 New Incom CP ZWL19_24'!C11/'Table 5.0 New Incom CP ZWL19_24'!$C$11*100</f>
        <v>100</v>
      </c>
      <c r="D11" s="111">
        <f>'Table 5.0 New Incom CP ZWL19_24'!D11/'Table 5.0 New Incom CP ZWL19_24'!$D$11*100</f>
        <v>100</v>
      </c>
      <c r="E11" s="111">
        <f>'Table 5.0 New Incom CP ZWL19_24'!E11/'Table 5.0 New Incom CP ZWL19_24'!$E$11*100</f>
        <v>100</v>
      </c>
      <c r="F11" s="111">
        <f>'Table 5.0 New Incom CP ZWL19_24'!F11/'Table 5.0 New Incom CP ZWL19_24'!$F$11*100</f>
        <v>100</v>
      </c>
    </row>
    <row r="12" spans="1:6" x14ac:dyDescent="0.5">
      <c r="A12" s="4" t="s">
        <v>54</v>
      </c>
      <c r="B12" s="98">
        <f>'Table 5.0 New Incom CP ZWL19_24'!B12/'Table 5.0 New Incom CP ZWL19_24'!$B$11*100</f>
        <v>-1.1600662264273869</v>
      </c>
      <c r="C12" s="98">
        <f>'Table 5.0 New Incom CP ZWL19_24'!C12/'Table 5.0 New Incom CP ZWL19_24'!$C$11*100</f>
        <v>-1.3472681157187478</v>
      </c>
      <c r="D12" s="98">
        <f>'Table 5.0 New Incom CP ZWL19_24'!D12/'Table 5.0 New Incom CP ZWL19_24'!$D$11*100</f>
        <v>-1.5607886019242638</v>
      </c>
      <c r="E12" s="98">
        <f>'Table 5.0 New Incom CP ZWL19_24'!E12/'Table 5.0 New Incom CP ZWL19_24'!$E$11*100</f>
        <v>-1.5666941466426716</v>
      </c>
      <c r="F12" s="98">
        <f>'Table 5.0 New Incom CP ZWL19_24'!F12/'Table 5.0 New Incom CP ZWL19_24'!$F$11*100</f>
        <v>-0.97872587316150694</v>
      </c>
    </row>
    <row r="13" spans="1:6" x14ac:dyDescent="0.5">
      <c r="A13" s="4" t="s">
        <v>55</v>
      </c>
      <c r="B13" s="98">
        <f>'Table 5.0 New Incom CP ZWL19_24'!B13/'Table 5.0 New Incom CP ZWL19_24'!$B$11*100</f>
        <v>5.2812533815576171E-2</v>
      </c>
      <c r="C13" s="98">
        <f>'Table 5.0 New Incom CP ZWL19_24'!C13/'Table 5.0 New Incom CP ZWL19_24'!$C$11*100</f>
        <v>2.1563790885875553E-2</v>
      </c>
      <c r="D13" s="98">
        <f>'Table 5.0 New Incom CP ZWL19_24'!D13/'Table 5.0 New Incom CP ZWL19_24'!$D$11*100</f>
        <v>1.5710559530792537E-2</v>
      </c>
      <c r="E13" s="98">
        <f>'Table 5.0 New Incom CP ZWL19_24'!E13/'Table 5.0 New Incom CP ZWL19_24'!$E$11*100</f>
        <v>1.706418513357345E-2</v>
      </c>
      <c r="F13" s="98">
        <f>'Table 5.0 New Incom CP ZWL19_24'!F13/'Table 5.0 New Incom CP ZWL19_24'!$F$11*100</f>
        <v>1.573036928616026E-2</v>
      </c>
    </row>
    <row r="14" spans="1:6" x14ac:dyDescent="0.5">
      <c r="A14" s="4" t="s">
        <v>56</v>
      </c>
      <c r="B14" s="98">
        <f>'Table 5.0 New Incom CP ZWL19_24'!B14/'Table 5.0 New Incom CP ZWL19_24'!$B$11*100</f>
        <v>1.2128787602429629</v>
      </c>
      <c r="C14" s="98">
        <f>'Table 5.0 New Incom CP ZWL19_24'!C14/'Table 5.0 New Incom CP ZWL19_24'!$C$11*100</f>
        <v>1.3688319066046233</v>
      </c>
      <c r="D14" s="98">
        <f>'Table 5.0 New Incom CP ZWL19_24'!D14/'Table 5.0 New Incom CP ZWL19_24'!$D$11*100</f>
        <v>1.5764991614550563</v>
      </c>
      <c r="E14" s="98">
        <f>'Table 5.0 New Incom CP ZWL19_24'!E14/'Table 5.0 New Incom CP ZWL19_24'!$E$11*100</f>
        <v>1.5837583317762454</v>
      </c>
      <c r="F14" s="98">
        <f>'Table 5.0 New Incom CP ZWL19_24'!F14/'Table 5.0 New Incom CP ZWL19_24'!$F$11*100</f>
        <v>0.99445624244766717</v>
      </c>
    </row>
    <row r="15" spans="1:6" s="1" customFormat="1" x14ac:dyDescent="0.5">
      <c r="A15" s="52" t="s">
        <v>45</v>
      </c>
      <c r="B15" s="111">
        <f>'Table 5.0 New Incom CP ZWL19_24'!B15/'Table 5.0 New Incom CP ZWL19_24'!$B$11*100</f>
        <v>98.839933773572611</v>
      </c>
      <c r="C15" s="111">
        <f>'Table 5.0 New Incom CP ZWL19_24'!C15/'Table 5.0 New Incom CP ZWL19_24'!$C$11*100</f>
        <v>98.652731884281252</v>
      </c>
      <c r="D15" s="111">
        <f>'Table 5.0 New Incom CP ZWL19_24'!D15/'Table 5.0 New Incom CP ZWL19_24'!$D$11*100</f>
        <v>98.439211398075741</v>
      </c>
      <c r="E15" s="111">
        <f>'Table 5.0 New Incom CP ZWL19_24'!E15/'Table 5.0 New Incom CP ZWL19_24'!$E$11*100</f>
        <v>98.433305853357339</v>
      </c>
      <c r="F15" s="111">
        <f>'Table 5.0 New Incom CP ZWL19_24'!F15/'Table 5.0 New Incom CP ZWL19_24'!$F$11*100</f>
        <v>99.021274126838492</v>
      </c>
    </row>
  </sheetData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2BE9-C3AB-49B1-9491-E67E857C5886}">
  <dimension ref="A1:L17"/>
  <sheetViews>
    <sheetView zoomScaleNormal="100" workbookViewId="0">
      <selection activeCell="E21" sqref="E21"/>
    </sheetView>
  </sheetViews>
  <sheetFormatPr defaultColWidth="8.88671875" defaultRowHeight="19.2" x14ac:dyDescent="0.5"/>
  <cols>
    <col min="1" max="1" width="36.88671875" style="6" customWidth="1"/>
    <col min="2" max="2" width="22.44140625" style="6" bestFit="1" customWidth="1"/>
    <col min="3" max="4" width="24.21875" style="6" bestFit="1" customWidth="1"/>
    <col min="5" max="5" width="25.5546875" style="6" bestFit="1" customWidth="1"/>
    <col min="6" max="6" width="26.77734375" style="6" bestFit="1" customWidth="1"/>
    <col min="7" max="16384" width="8.88671875" style="6"/>
  </cols>
  <sheetData>
    <row r="1" spans="1:12" s="1" customFormat="1" x14ac:dyDescent="0.5">
      <c r="A1" s="1" t="s">
        <v>87</v>
      </c>
    </row>
    <row r="2" spans="1:12" x14ac:dyDescent="0.5">
      <c r="A2" s="4"/>
      <c r="B2" s="4"/>
      <c r="C2" s="4"/>
      <c r="D2" s="4"/>
      <c r="E2" s="4"/>
      <c r="F2" s="4"/>
      <c r="H2" s="1"/>
      <c r="I2" s="1"/>
      <c r="J2" s="1"/>
      <c r="K2" s="1"/>
      <c r="L2" s="1"/>
    </row>
    <row r="3" spans="1:12" s="1" customFormat="1" x14ac:dyDescent="0.5">
      <c r="A3" s="3" t="s">
        <v>58</v>
      </c>
      <c r="B3" s="3">
        <v>2019</v>
      </c>
      <c r="C3" s="3">
        <v>2020</v>
      </c>
      <c r="D3" s="3">
        <v>2021</v>
      </c>
      <c r="E3" s="3">
        <v>2022</v>
      </c>
      <c r="F3" s="3">
        <v>2023</v>
      </c>
    </row>
    <row r="4" spans="1:12" x14ac:dyDescent="0.5">
      <c r="A4" s="4" t="s">
        <v>48</v>
      </c>
      <c r="B4" s="10">
        <v>60072534032177.484</v>
      </c>
      <c r="C4" s="10">
        <v>34358008475195.578</v>
      </c>
      <c r="D4" s="10">
        <v>51001888707693.461</v>
      </c>
      <c r="E4" s="10">
        <v>59445750648737.016</v>
      </c>
      <c r="F4" s="10">
        <v>71011318164580.375</v>
      </c>
    </row>
    <row r="5" spans="1:12" x14ac:dyDescent="0.5">
      <c r="A5" s="4" t="s">
        <v>49</v>
      </c>
      <c r="B5" s="10">
        <v>47689440452011.844</v>
      </c>
      <c r="C5" s="10">
        <v>81026124166145.609</v>
      </c>
      <c r="D5" s="10">
        <v>62700221604212.516</v>
      </c>
      <c r="E5" s="10">
        <v>56520545406711.547</v>
      </c>
      <c r="F5" s="10">
        <v>59753388576250.953</v>
      </c>
    </row>
    <row r="6" spans="1:12" x14ac:dyDescent="0.5">
      <c r="A6" s="4" t="s">
        <v>50</v>
      </c>
      <c r="B6" s="10">
        <v>37411210938229.813</v>
      </c>
      <c r="C6" s="10">
        <v>23583569956994.633</v>
      </c>
      <c r="D6" s="10">
        <v>33895498476693.16</v>
      </c>
      <c r="E6" s="10">
        <v>39759941550766.039</v>
      </c>
      <c r="F6" s="10">
        <v>28423501925206.359</v>
      </c>
      <c r="H6" s="1"/>
      <c r="I6" s="1"/>
      <c r="J6" s="1"/>
      <c r="K6" s="1"/>
      <c r="L6" s="1"/>
    </row>
    <row r="7" spans="1:12" s="1" customFormat="1" x14ac:dyDescent="0.5">
      <c r="A7" s="3" t="s">
        <v>20</v>
      </c>
      <c r="B7" s="10">
        <v>141993789790896.66</v>
      </c>
      <c r="C7" s="10">
        <v>131050708716581.33</v>
      </c>
      <c r="D7" s="10">
        <v>142058582349344.94</v>
      </c>
      <c r="E7" s="10">
        <v>150908367868109.13</v>
      </c>
      <c r="F7" s="9">
        <v>159188208666037.69</v>
      </c>
      <c r="H7" s="6"/>
      <c r="I7" s="6"/>
      <c r="J7" s="6"/>
      <c r="K7" s="6"/>
      <c r="L7" s="6"/>
    </row>
    <row r="8" spans="1:12" x14ac:dyDescent="0.5">
      <c r="A8" s="4" t="s">
        <v>51</v>
      </c>
      <c r="B8" s="10">
        <v>9030276385542.3789</v>
      </c>
      <c r="C8" s="10">
        <v>8152629384030.3945</v>
      </c>
      <c r="D8" s="10">
        <v>8941242016183.3535</v>
      </c>
      <c r="E8" s="10">
        <v>9349217116300.1621</v>
      </c>
      <c r="F8" s="10">
        <v>9599841665201.8691</v>
      </c>
    </row>
    <row r="9" spans="1:12" x14ac:dyDescent="0.5">
      <c r="A9" s="4" t="s">
        <v>52</v>
      </c>
      <c r="B9" s="10">
        <v>9306629690232.9453</v>
      </c>
      <c r="C9" s="10">
        <v>8343432835662.8623</v>
      </c>
      <c r="D9" s="10">
        <v>9146152227902.8945</v>
      </c>
      <c r="E9" s="10">
        <v>9565952059219.1953</v>
      </c>
      <c r="F9" s="10">
        <v>9825180861606.8594</v>
      </c>
    </row>
    <row r="10" spans="1:12" x14ac:dyDescent="0.5">
      <c r="A10" s="4" t="s">
        <v>53</v>
      </c>
      <c r="B10" s="10">
        <v>266632787234.7229</v>
      </c>
      <c r="C10" s="10">
        <v>190888756105.74686</v>
      </c>
      <c r="D10" s="10">
        <v>205660501779.01529</v>
      </c>
      <c r="E10" s="10">
        <v>217145797765.08749</v>
      </c>
      <c r="F10" s="10">
        <v>225339196404.98999</v>
      </c>
      <c r="H10" s="1"/>
      <c r="I10" s="1"/>
      <c r="J10" s="1"/>
      <c r="K10" s="1"/>
      <c r="L10" s="1"/>
    </row>
    <row r="11" spans="1:12" s="1" customFormat="1" x14ac:dyDescent="0.5">
      <c r="A11" s="52" t="s">
        <v>24</v>
      </c>
      <c r="B11" s="103">
        <v>150984728785431.78</v>
      </c>
      <c r="C11" s="103">
        <v>139182327094845.92</v>
      </c>
      <c r="D11" s="103">
        <v>150968310087497.28</v>
      </c>
      <c r="E11" s="103">
        <v>160236652090212.09</v>
      </c>
      <c r="F11" s="86">
        <v>168788050331239.56</v>
      </c>
      <c r="H11" s="6"/>
      <c r="I11" s="6"/>
      <c r="J11" s="6"/>
      <c r="K11" s="6"/>
      <c r="L11" s="6"/>
    </row>
    <row r="12" spans="1:12" x14ac:dyDescent="0.5">
      <c r="A12" s="4" t="s">
        <v>54</v>
      </c>
      <c r="B12" s="10">
        <v>-1683004518992.3279</v>
      </c>
      <c r="C12" s="10">
        <v>-1200126454679.8672</v>
      </c>
      <c r="D12" s="10">
        <v>-1958736900782.822</v>
      </c>
      <c r="E12" s="10">
        <v>-2351282261219.7349</v>
      </c>
      <c r="F12" s="10">
        <v>-1651972319396.7083</v>
      </c>
    </row>
    <row r="13" spans="1:12" x14ac:dyDescent="0.5">
      <c r="A13" s="4" t="s">
        <v>55</v>
      </c>
      <c r="B13" s="10">
        <v>76619536480.38089</v>
      </c>
      <c r="C13" s="10">
        <v>19208705838.050541</v>
      </c>
      <c r="D13" s="10">
        <v>19716221564.731022</v>
      </c>
      <c r="E13" s="10">
        <v>25609795929.591835</v>
      </c>
      <c r="F13" s="10">
        <v>26550983628.01403</v>
      </c>
    </row>
    <row r="14" spans="1:12" x14ac:dyDescent="0.5">
      <c r="A14" s="4" t="s">
        <v>56</v>
      </c>
      <c r="B14" s="10">
        <v>1759624053560.2441</v>
      </c>
      <c r="C14" s="10">
        <v>1219335160521.0066</v>
      </c>
      <c r="D14" s="10">
        <v>1978453122801.4675</v>
      </c>
      <c r="E14" s="10">
        <v>2376892057619.2729</v>
      </c>
      <c r="F14" s="10">
        <v>1678523303024.7222</v>
      </c>
      <c r="H14" s="1"/>
      <c r="I14" s="1"/>
      <c r="J14" s="1"/>
      <c r="K14" s="1"/>
      <c r="L14" s="1"/>
    </row>
    <row r="15" spans="1:12" s="1" customFormat="1" x14ac:dyDescent="0.5">
      <c r="A15" s="52" t="s">
        <v>45</v>
      </c>
      <c r="B15" s="103">
        <v>149178671868924.94</v>
      </c>
      <c r="C15" s="103">
        <v>138079362543909.23</v>
      </c>
      <c r="D15" s="103">
        <v>148721138630919.84</v>
      </c>
      <c r="E15" s="103">
        <v>157416003191189.59</v>
      </c>
      <c r="F15" s="86">
        <v>167136078011842.84</v>
      </c>
      <c r="H15" s="6"/>
      <c r="I15" s="6"/>
      <c r="J15" s="6"/>
      <c r="K15" s="6"/>
      <c r="L15" s="6"/>
    </row>
    <row r="16" spans="1:12" x14ac:dyDescent="0.5">
      <c r="A16" s="5" t="s">
        <v>62</v>
      </c>
      <c r="B16" s="10">
        <v>14268219.58</v>
      </c>
      <c r="C16" s="10">
        <v>15426636</v>
      </c>
      <c r="D16" s="10">
        <v>15426636</v>
      </c>
      <c r="E16" s="10">
        <v>15426636</v>
      </c>
      <c r="F16" s="10">
        <v>15426636</v>
      </c>
    </row>
    <row r="17" spans="1:6" x14ac:dyDescent="0.5">
      <c r="A17" s="5" t="s">
        <v>81</v>
      </c>
      <c r="B17" s="10">
        <v>10581889.908469699</v>
      </c>
      <c r="C17" s="10">
        <v>9022208.5420856439</v>
      </c>
      <c r="D17" s="10">
        <v>9786210.6869895216</v>
      </c>
      <c r="E17" s="10">
        <v>10387011.92471334</v>
      </c>
      <c r="F17" s="10">
        <v>10941338.755334577</v>
      </c>
    </row>
  </sheetData>
  <pageMargins left="0.7" right="0.7" top="0.75" bottom="0.75" header="0.3" footer="0.3"/>
  <pageSetup scale="7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51B8-808D-498F-B046-CCE922BABBD3}">
  <dimension ref="A1:L15"/>
  <sheetViews>
    <sheetView zoomScaleNormal="100" workbookViewId="0">
      <selection activeCell="G19" sqref="G19"/>
    </sheetView>
  </sheetViews>
  <sheetFormatPr defaultColWidth="8.88671875" defaultRowHeight="19.2" x14ac:dyDescent="0.5"/>
  <cols>
    <col min="1" max="1" width="36.88671875" style="6" customWidth="1"/>
    <col min="2" max="2" width="13" style="6" customWidth="1"/>
    <col min="3" max="3" width="15" style="6" customWidth="1"/>
    <col min="4" max="4" width="12.88671875" style="6" customWidth="1"/>
    <col min="5" max="5" width="15.44140625" style="6" customWidth="1"/>
    <col min="6" max="6" width="12.109375" style="6" customWidth="1"/>
    <col min="7" max="16384" width="8.88671875" style="6"/>
  </cols>
  <sheetData>
    <row r="1" spans="1:12" s="1" customFormat="1" x14ac:dyDescent="0.5">
      <c r="A1" s="1" t="s">
        <v>88</v>
      </c>
    </row>
    <row r="2" spans="1:12" x14ac:dyDescent="0.5">
      <c r="A2" s="4"/>
      <c r="B2" s="4"/>
      <c r="C2" s="4"/>
      <c r="D2" s="4"/>
      <c r="E2" s="4"/>
      <c r="F2" s="4"/>
      <c r="H2" s="1"/>
      <c r="I2" s="1"/>
      <c r="J2" s="1"/>
      <c r="K2" s="1"/>
      <c r="L2" s="1"/>
    </row>
    <row r="3" spans="1:12" s="1" customFormat="1" x14ac:dyDescent="0.5">
      <c r="A3" s="3" t="s">
        <v>58</v>
      </c>
      <c r="B3" s="3">
        <v>2019</v>
      </c>
      <c r="C3" s="3">
        <v>2020</v>
      </c>
      <c r="D3" s="3">
        <v>2021</v>
      </c>
      <c r="E3" s="3">
        <v>2022</v>
      </c>
      <c r="F3" s="3">
        <v>2023</v>
      </c>
    </row>
    <row r="4" spans="1:12" x14ac:dyDescent="0.5">
      <c r="A4" s="4" t="s">
        <v>48</v>
      </c>
      <c r="B4" s="104">
        <f>'Table 5.2 New Incom KP ZWL19_24'!B4/'Table 5.2 New Incom KP ZWL19_24'!$B$11*100</f>
        <v>39.787158950060494</v>
      </c>
      <c r="C4" s="104">
        <f>'Table 5.2 New Incom KP ZWL19_24'!C4/'Table 5.2 New Incom KP ZWL19_24'!$C$11*100</f>
        <v>24.685611451073296</v>
      </c>
      <c r="D4" s="104">
        <f>'Table 5.2 New Incom KP ZWL19_24'!D4/'Table 5.2 New Incom KP ZWL19_24'!$D$11*100</f>
        <v>33.783175209508606</v>
      </c>
      <c r="E4" s="104">
        <f>'Table 5.2 New Incom KP ZWL19_24'!E4/'Table 5.2 New Incom KP ZWL19_24'!$E$11*100</f>
        <v>37.098722341795735</v>
      </c>
      <c r="F4" s="104">
        <f>'Table 5.2 New Incom KP ZWL19_24'!F4/'Table 5.2 New Incom KP ZWL19_24'!$F$11*100</f>
        <v>42.071294754115357</v>
      </c>
    </row>
    <row r="5" spans="1:12" x14ac:dyDescent="0.5">
      <c r="A5" s="4" t="s">
        <v>49</v>
      </c>
      <c r="B5" s="104">
        <f>'Table 5.2 New Incom KP ZWL19_24'!B5/'Table 5.2 New Incom KP ZWL19_24'!$B$11*100</f>
        <v>31.585605269910783</v>
      </c>
      <c r="C5" s="104">
        <f>'Table 5.2 New Incom KP ZWL19_24'!C5/'Table 5.2 New Incom KP ZWL19_24'!$C$11*100</f>
        <v>58.215813643445038</v>
      </c>
      <c r="D5" s="104">
        <f>'Table 5.2 New Incom KP ZWL19_24'!D5/'Table 5.2 New Incom KP ZWL19_24'!$D$11*100</f>
        <v>41.532041769476727</v>
      </c>
      <c r="E5" s="104">
        <f>'Table 5.2 New Incom KP ZWL19_24'!E5/'Table 5.2 New Incom KP ZWL19_24'!$E$11*100</f>
        <v>35.273169196577378</v>
      </c>
      <c r="F5" s="104">
        <f>'Table 5.2 New Incom KP ZWL19_24'!F5/'Table 5.2 New Incom KP ZWL19_24'!$F$11*100</f>
        <v>35.401433015540732</v>
      </c>
    </row>
    <row r="6" spans="1:12" x14ac:dyDescent="0.5">
      <c r="A6" s="4" t="s">
        <v>50</v>
      </c>
      <c r="B6" s="104">
        <f>'Table 5.2 New Incom KP ZWL19_24'!B6/'Table 5.2 New Incom KP ZWL19_24'!$B$11*100</f>
        <v>24.778142292387617</v>
      </c>
      <c r="C6" s="104">
        <f>'Table 5.2 New Incom KP ZWL19_24'!C6/'Table 5.2 New Incom KP ZWL19_24'!$C$11*100</f>
        <v>16.944371062946512</v>
      </c>
      <c r="D6" s="104">
        <f>'Table 5.2 New Incom KP ZWL19_24'!D6/'Table 5.2 New Incom KP ZWL19_24'!$D$11*100</f>
        <v>22.452061930777536</v>
      </c>
      <c r="E6" s="104">
        <f>'Table 5.2 New Incom KP ZWL19_24'!E6/'Table 5.2 New Incom KP ZWL19_24'!$E$11*100</f>
        <v>24.813262778594172</v>
      </c>
      <c r="F6" s="104">
        <f>'Table 5.2 New Incom KP ZWL19_24'!F6/'Table 5.2 New Incom KP ZWL19_24'!$F$11*100</f>
        <v>16.839759609419279</v>
      </c>
      <c r="H6" s="1"/>
      <c r="I6" s="1"/>
      <c r="J6" s="1"/>
      <c r="K6" s="1"/>
      <c r="L6" s="1"/>
    </row>
    <row r="7" spans="1:12" s="1" customFormat="1" x14ac:dyDescent="0.5">
      <c r="A7" s="52" t="s">
        <v>20</v>
      </c>
      <c r="B7" s="105">
        <f>'Table 5.2 New Incom KP ZWL19_24'!B7/'Table 5.2 New Incom KP ZWL19_24'!$B$11*100</f>
        <v>94.04513352650892</v>
      </c>
      <c r="C7" s="105">
        <f>'Table 5.2 New Incom KP ZWL19_24'!C7/'Table 5.2 New Incom KP ZWL19_24'!$C$11*100</f>
        <v>94.15757837363698</v>
      </c>
      <c r="D7" s="105">
        <f>'Table 5.2 New Incom KP ZWL19_24'!D7/'Table 5.2 New Incom KP ZWL19_24'!$D$11*100</f>
        <v>94.09827947799873</v>
      </c>
      <c r="E7" s="105">
        <f>'Table 5.2 New Incom KP ZWL19_24'!E7/'Table 5.2 New Incom KP ZWL19_24'!$E$11*100</f>
        <v>94.178432898828163</v>
      </c>
      <c r="F7" s="105">
        <f>'Table 5.2 New Incom KP ZWL19_24'!F7/'Table 5.2 New Incom KP ZWL19_24'!$F$11*100</f>
        <v>94.312487379075364</v>
      </c>
      <c r="H7" s="6"/>
      <c r="I7" s="6"/>
      <c r="J7" s="6"/>
      <c r="K7" s="6"/>
      <c r="L7" s="6"/>
    </row>
    <row r="8" spans="1:12" x14ac:dyDescent="0.5">
      <c r="A8" s="4" t="s">
        <v>51</v>
      </c>
      <c r="B8" s="104">
        <f>'Table 5.2 New Incom KP ZWL19_24'!B8/'Table 5.2 New Incom KP ZWL19_24'!$B$11*100</f>
        <v>5.9809203607442534</v>
      </c>
      <c r="C8" s="104">
        <f>'Table 5.2 New Incom KP ZWL19_24'!C8/'Table 5.2 New Incom KP ZWL19_24'!$C$11*100</f>
        <v>5.8575176563004137</v>
      </c>
      <c r="D8" s="104">
        <f>'Table 5.2 New Incom KP ZWL19_24'!D8/'Table 5.2 New Incom KP ZWL19_24'!$D$11*100</f>
        <v>5.9225952857266826</v>
      </c>
      <c r="E8" s="104">
        <f>'Table 5.2 New Incom KP ZWL19_24'!E8/'Table 5.2 New Incom KP ZWL19_24'!$E$11*100</f>
        <v>5.8346308377914813</v>
      </c>
      <c r="F8" s="104">
        <f>'Table 5.2 New Incom KP ZWL19_24'!F8/'Table 5.2 New Incom KP ZWL19_24'!$F$11*100</f>
        <v>5.6875126209246316</v>
      </c>
    </row>
    <row r="9" spans="1:12" x14ac:dyDescent="0.5">
      <c r="A9" s="4" t="s">
        <v>52</v>
      </c>
      <c r="B9" s="104">
        <f>'Table 5.2 New Incom KP ZWL19_24'!B9/'Table 5.2 New Incom KP ZWL19_24'!$B$11*100</f>
        <v>6.1639543052455537</v>
      </c>
      <c r="C9" s="104">
        <f>'Table 5.2 New Incom KP ZWL19_24'!C9/'Table 5.2 New Incom KP ZWL19_24'!$C$11*100</f>
        <v>5.994606506311122</v>
      </c>
      <c r="D9" s="104">
        <f>'Table 5.2 New Incom KP ZWL19_24'!D9/'Table 5.2 New Incom KP ZWL19_24'!$D$11*100</f>
        <v>6.0583258980656431</v>
      </c>
      <c r="E9" s="104">
        <f>'Table 5.2 New Incom KP ZWL19_24'!E9/'Table 5.2 New Incom KP ZWL19_24'!$E$11*100</f>
        <v>5.9698901184191193</v>
      </c>
      <c r="F9" s="104">
        <f>'Table 5.2 New Incom KP ZWL19_24'!F9/'Table 5.2 New Incom KP ZWL19_24'!$F$11*100</f>
        <v>5.8210168565401093</v>
      </c>
    </row>
    <row r="10" spans="1:12" x14ac:dyDescent="0.5">
      <c r="A10" s="4" t="s">
        <v>53</v>
      </c>
      <c r="B10" s="104">
        <f>'Table 5.2 New Incom KP ZWL19_24'!B10/'Table 5.2 New Incom KP ZWL19_24'!$B$11*100</f>
        <v>0.17659586461465351</v>
      </c>
      <c r="C10" s="104">
        <f>'Table 5.2 New Incom KP ZWL19_24'!C10/'Table 5.2 New Incom KP ZWL19_24'!$C$11*100</f>
        <v>0.13715013974128018</v>
      </c>
      <c r="D10" s="104">
        <f>'Table 5.2 New Incom KP ZWL19_24'!D10/'Table 5.2 New Incom KP ZWL19_24'!$D$11*100</f>
        <v>0.1362275974738141</v>
      </c>
      <c r="E10" s="104">
        <f>'Table 5.2 New Incom KP ZWL19_24'!E10/'Table 5.2 New Incom KP ZWL19_24'!$E$11*100</f>
        <v>0.13551568566399899</v>
      </c>
      <c r="F10" s="104">
        <f>'Table 5.2 New Incom KP ZWL19_24'!F10/'Table 5.2 New Incom KP ZWL19_24'!$F$11*100</f>
        <v>0.1335042356154782</v>
      </c>
      <c r="H10" s="1"/>
      <c r="I10" s="1"/>
      <c r="J10" s="1"/>
      <c r="K10" s="1"/>
      <c r="L10" s="1"/>
    </row>
    <row r="11" spans="1:12" s="1" customFormat="1" x14ac:dyDescent="0.5">
      <c r="A11" s="52" t="s">
        <v>24</v>
      </c>
      <c r="B11" s="105">
        <f>'Table 5.2 New Incom KP ZWL19_24'!B11/'Table 5.2 New Incom KP ZWL19_24'!$B$11*100</f>
        <v>100</v>
      </c>
      <c r="C11" s="105">
        <f>'Table 5.2 New Incom KP ZWL19_24'!C11/'Table 5.2 New Incom KP ZWL19_24'!$C$11*100</f>
        <v>100</v>
      </c>
      <c r="D11" s="105">
        <f>'Table 5.2 New Incom KP ZWL19_24'!D11/'Table 5.2 New Incom KP ZWL19_24'!$D$11*100</f>
        <v>100</v>
      </c>
      <c r="E11" s="105">
        <f>'Table 5.2 New Incom KP ZWL19_24'!E11/'Table 5.2 New Incom KP ZWL19_24'!$E$11*100</f>
        <v>100</v>
      </c>
      <c r="F11" s="105">
        <f>'Table 5.2 New Incom KP ZWL19_24'!F11/'Table 5.2 New Incom KP ZWL19_24'!$F$11*100</f>
        <v>100</v>
      </c>
      <c r="H11" s="6"/>
      <c r="I11" s="6"/>
      <c r="J11" s="6"/>
      <c r="K11" s="6"/>
      <c r="L11" s="6"/>
    </row>
    <row r="12" spans="1:12" x14ac:dyDescent="0.5">
      <c r="A12" s="4" t="s">
        <v>54</v>
      </c>
      <c r="B12" s="104">
        <f>'Table 5.2 New Incom KP ZWL19_24'!B12/'Table 5.2 New Incom KP ZWL19_24'!$B$11*100</f>
        <v>-1.1146852615697898</v>
      </c>
      <c r="C12" s="104">
        <f>'Table 5.2 New Incom KP ZWL19_24'!C12/'Table 5.2 New Incom KP ZWL19_24'!$C$11*100</f>
        <v>-0.86226928355784704</v>
      </c>
      <c r="D12" s="104">
        <f>'Table 5.2 New Incom KP ZWL19_24'!D12/'Table 5.2 New Incom KP ZWL19_24'!$D$11*100</f>
        <v>-1.2974490471858562</v>
      </c>
      <c r="E12" s="104">
        <f>'Table 5.2 New Incom KP ZWL19_24'!E12/'Table 5.2 New Incom KP ZWL19_24'!$E$11*100</f>
        <v>-1.467381045814649</v>
      </c>
      <c r="F12" s="104">
        <f>'Table 5.2 New Incom KP ZWL19_24'!F12/'Table 5.2 New Incom KP ZWL19_24'!$F$11*100</f>
        <v>-0.97872587316150694</v>
      </c>
    </row>
    <row r="13" spans="1:12" x14ac:dyDescent="0.5">
      <c r="A13" s="4" t="s">
        <v>55</v>
      </c>
      <c r="B13" s="104">
        <f>'Table 5.2 New Incom KP ZWL19_24'!B13/'Table 5.2 New Incom KP ZWL19_24'!$B$11*100</f>
        <v>5.0746547082431662E-2</v>
      </c>
      <c r="C13" s="104">
        <f>'Table 5.2 New Incom KP ZWL19_24'!C13/'Table 5.2 New Incom KP ZWL19_24'!$C$11*100</f>
        <v>1.3801109838435703E-2</v>
      </c>
      <c r="D13" s="104">
        <f>'Table 5.2 New Incom KP ZWL19_24'!D13/'Table 5.2 New Incom KP ZWL19_24'!$D$11*100</f>
        <v>1.3059841203298903E-2</v>
      </c>
      <c r="E13" s="104">
        <f>'Table 5.2 New Incom KP ZWL19_24'!E13/'Table 5.2 New Incom KP ZWL19_24'!$E$11*100</f>
        <v>1.598248315571003E-2</v>
      </c>
      <c r="F13" s="104">
        <f>'Table 5.2 New Incom KP ZWL19_24'!F13/'Table 5.2 New Incom KP ZWL19_24'!$F$11*100</f>
        <v>1.573036928616026E-2</v>
      </c>
    </row>
    <row r="14" spans="1:12" x14ac:dyDescent="0.5">
      <c r="A14" s="4" t="s">
        <v>56</v>
      </c>
      <c r="B14" s="104">
        <f>'Table 5.2 New Incom KP ZWL19_24'!B14/'Table 5.2 New Incom KP ZWL19_24'!$B$11*100</f>
        <v>1.1654318073855605</v>
      </c>
      <c r="C14" s="104">
        <f>'Table 5.2 New Incom KP ZWL19_24'!C14/'Table 5.2 New Incom KP ZWL19_24'!$C$11*100</f>
        <v>0.87607039339850212</v>
      </c>
      <c r="D14" s="104">
        <f>'Table 5.2 New Incom KP ZWL19_24'!D14/'Table 5.2 New Incom KP ZWL19_24'!$D$11*100</f>
        <v>1.3105088886898235</v>
      </c>
      <c r="E14" s="104">
        <f>'Table 5.2 New Incom KP ZWL19_24'!E14/'Table 5.2 New Incom KP ZWL19_24'!$E$11*100</f>
        <v>1.4833635292636416</v>
      </c>
      <c r="F14" s="104">
        <f>'Table 5.2 New Incom KP ZWL19_24'!F14/'Table 5.2 New Incom KP ZWL19_24'!$F$11*100</f>
        <v>0.99445624244766717</v>
      </c>
      <c r="H14" s="1"/>
      <c r="I14" s="1"/>
      <c r="J14" s="1"/>
      <c r="K14" s="1"/>
      <c r="L14" s="1"/>
    </row>
    <row r="15" spans="1:12" s="1" customFormat="1" x14ac:dyDescent="0.5">
      <c r="A15" s="52" t="s">
        <v>45</v>
      </c>
      <c r="B15" s="105">
        <f>'Table 5.2 New Incom KP ZWL19_24'!B15/'Table 5.2 New Incom KP ZWL19_24'!$B$11*100</f>
        <v>98.803814842047061</v>
      </c>
      <c r="C15" s="105">
        <f>'Table 5.2 New Incom KP ZWL19_24'!C15/'Table 5.2 New Incom KP ZWL19_24'!$C$11*100</f>
        <v>99.207539797646092</v>
      </c>
      <c r="D15" s="105">
        <f>'Table 5.2 New Incom KP ZWL19_24'!D15/'Table 5.2 New Incom KP ZWL19_24'!$D$11*100</f>
        <v>98.511494594279398</v>
      </c>
      <c r="E15" s="105">
        <f>'Table 5.2 New Incom KP ZWL19_24'!E15/'Table 5.2 New Incom KP ZWL19_24'!$E$11*100</f>
        <v>98.23969805769876</v>
      </c>
      <c r="F15" s="105">
        <f>'Table 5.2 New Incom KP ZWL19_24'!F15/'Table 5.2 New Incom KP ZWL19_24'!$F$11*100</f>
        <v>99.021274126838492</v>
      </c>
      <c r="H15" s="6"/>
      <c r="I15" s="6"/>
      <c r="J15" s="6"/>
      <c r="K15" s="6"/>
      <c r="L15" s="6"/>
    </row>
  </sheetData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6B15-023E-44C3-A4C9-8BAEF6A833DE}">
  <dimension ref="A1:F18"/>
  <sheetViews>
    <sheetView zoomScaleNormal="100" workbookViewId="0">
      <selection activeCell="D20" sqref="D20"/>
    </sheetView>
  </sheetViews>
  <sheetFormatPr defaultColWidth="8.88671875" defaultRowHeight="19.2" x14ac:dyDescent="0.5"/>
  <cols>
    <col min="1" max="1" width="37.6640625" style="6" customWidth="1"/>
    <col min="2" max="2" width="10.109375" style="6" customWidth="1"/>
    <col min="3" max="3" width="11.6640625" style="6" customWidth="1"/>
    <col min="4" max="4" width="13.44140625" style="6" customWidth="1"/>
    <col min="5" max="5" width="11.6640625" style="6" customWidth="1"/>
    <col min="6" max="6" width="11.88671875" style="6" customWidth="1"/>
    <col min="7" max="16384" width="8.88671875" style="6"/>
  </cols>
  <sheetData>
    <row r="1" spans="1:6" s="1" customFormat="1" x14ac:dyDescent="0.5">
      <c r="A1" s="1" t="s">
        <v>89</v>
      </c>
    </row>
    <row r="2" spans="1:6" x14ac:dyDescent="0.5">
      <c r="A2" s="4"/>
      <c r="B2" s="4"/>
      <c r="C2" s="4"/>
      <c r="D2" s="4"/>
      <c r="E2" s="4"/>
      <c r="F2" s="4"/>
    </row>
    <row r="3" spans="1:6" s="1" customFormat="1" x14ac:dyDescent="0.5">
      <c r="A3" s="3" t="s">
        <v>58</v>
      </c>
      <c r="B3" s="3">
        <v>2019</v>
      </c>
      <c r="C3" s="3">
        <v>2020</v>
      </c>
      <c r="D3" s="3">
        <v>2021</v>
      </c>
      <c r="E3" s="3">
        <v>2022</v>
      </c>
      <c r="F3" s="3">
        <v>2023</v>
      </c>
    </row>
    <row r="4" spans="1:6" x14ac:dyDescent="0.5">
      <c r="A4" s="4" t="s">
        <v>48</v>
      </c>
      <c r="B4" s="100" t="s">
        <v>79</v>
      </c>
      <c r="C4" s="104">
        <f>'Table 5.2 New Incom KP ZWL19_24'!C4/'Table 5.2 New Incom KP ZWL19_24'!B4*100-100</f>
        <v>-42.805794646864868</v>
      </c>
      <c r="D4" s="104">
        <f>'Table 5.2 New Incom KP ZWL19_24'!D4/'Table 5.2 New Incom KP ZWL19_24'!C4*100-100</f>
        <v>48.442505753829607</v>
      </c>
      <c r="E4" s="104">
        <f>'Table 5.2 New Incom KP ZWL19_24'!E4/'Table 5.2 New Incom KP ZWL19_24'!D4*100-100</f>
        <v>16.555978915678523</v>
      </c>
      <c r="F4" s="104">
        <f>'Table 5.2 New Incom KP ZWL19_24'!F4/'Table 5.2 New Incom KP ZWL19_24'!E4*100-100</f>
        <v>19.455667376771672</v>
      </c>
    </row>
    <row r="5" spans="1:6" x14ac:dyDescent="0.5">
      <c r="A5" s="4" t="s">
        <v>49</v>
      </c>
      <c r="B5" s="100" t="s">
        <v>79</v>
      </c>
      <c r="C5" s="104">
        <f>'Table 5.2 New Incom KP ZWL19_24'!C5/'Table 5.2 New Incom KP ZWL19_24'!B5*100-100</f>
        <v>69.90370068963017</v>
      </c>
      <c r="D5" s="104">
        <f>'Table 5.2 New Incom KP ZWL19_24'!D5/'Table 5.2 New Incom KP ZWL19_24'!C5*100-100</f>
        <v>-22.617276527204339</v>
      </c>
      <c r="E5" s="104">
        <f>'Table 5.2 New Incom KP ZWL19_24'!E5/'Table 5.2 New Incom KP ZWL19_24'!D5*100-100</f>
        <v>-9.855908064423474</v>
      </c>
      <c r="F5" s="104">
        <f>'Table 5.2 New Incom KP ZWL19_24'!F5/'Table 5.2 New Incom KP ZWL19_24'!E5*100-100</f>
        <v>5.7197664075540331</v>
      </c>
    </row>
    <row r="6" spans="1:6" x14ac:dyDescent="0.5">
      <c r="A6" s="4" t="s">
        <v>50</v>
      </c>
      <c r="B6" s="100" t="s">
        <v>79</v>
      </c>
      <c r="C6" s="104">
        <f>'Table 5.2 New Incom KP ZWL19_24'!C6/'Table 5.2 New Incom KP ZWL19_24'!B6*100-100</f>
        <v>-36.961222677518236</v>
      </c>
      <c r="D6" s="104">
        <f>'Table 5.2 New Incom KP ZWL19_24'!D6/'Table 5.2 New Incom KP ZWL19_24'!C6*100-100</f>
        <v>43.725053240466337</v>
      </c>
      <c r="E6" s="104">
        <f>'Table 5.2 New Incom KP ZWL19_24'!E6/'Table 5.2 New Incom KP ZWL19_24'!D6*100-100</f>
        <v>17.30153954840145</v>
      </c>
      <c r="F6" s="104">
        <f>'Table 5.2 New Incom KP ZWL19_24'!F6/'Table 5.2 New Incom KP ZWL19_24'!E6*100-100</f>
        <v>-28.512214010891228</v>
      </c>
    </row>
    <row r="7" spans="1:6" s="1" customFormat="1" x14ac:dyDescent="0.5">
      <c r="A7" s="52" t="s">
        <v>20</v>
      </c>
      <c r="B7" s="106" t="s">
        <v>79</v>
      </c>
      <c r="C7" s="105">
        <f>'Table 5.2 New Incom KP ZWL19_24'!C7/'Table 5.2 New Incom KP ZWL19_24'!B7*100-100</f>
        <v>-7.7067321679563321</v>
      </c>
      <c r="D7" s="105">
        <f>'Table 5.2 New Incom KP ZWL19_24'!D7/'Table 5.2 New Incom KP ZWL19_24'!C7*100-100</f>
        <v>8.3997055342676106</v>
      </c>
      <c r="E7" s="105">
        <f>'Table 5.2 New Incom KP ZWL19_24'!E7/'Table 5.2 New Incom KP ZWL19_24'!D7*100-100</f>
        <v>6.2296732604307863</v>
      </c>
      <c r="F7" s="105">
        <f>'Table 5.2 New Incom KP ZWL19_24'!F7/'Table 5.2 New Incom KP ZWL19_24'!E7*100-100</f>
        <v>5.4866677805202642</v>
      </c>
    </row>
    <row r="8" spans="1:6" x14ac:dyDescent="0.5">
      <c r="A8" s="4" t="s">
        <v>51</v>
      </c>
      <c r="B8" s="100" t="s">
        <v>79</v>
      </c>
      <c r="C8" s="104">
        <f>'Table 5.2 New Incom KP ZWL19_24'!C8/'Table 5.2 New Incom KP ZWL19_24'!B8*100-100</f>
        <v>-9.7189384249313946</v>
      </c>
      <c r="D8" s="104">
        <f>'Table 5.2 New Incom KP ZWL19_24'!D8/'Table 5.2 New Incom KP ZWL19_24'!C8*100-100</f>
        <v>9.6731078404927331</v>
      </c>
      <c r="E8" s="104">
        <f>'Table 5.2 New Incom KP ZWL19_24'!E8/'Table 5.2 New Incom KP ZWL19_24'!D8*100-100</f>
        <v>4.5628459600846014</v>
      </c>
      <c r="F8" s="104">
        <f>'Table 5.2 New Incom KP ZWL19_24'!F8/'Table 5.2 New Incom KP ZWL19_24'!E8*100-100</f>
        <v>2.6807009162804576</v>
      </c>
    </row>
    <row r="9" spans="1:6" x14ac:dyDescent="0.5">
      <c r="A9" s="4" t="s">
        <v>52</v>
      </c>
      <c r="B9" s="100" t="s">
        <v>79</v>
      </c>
      <c r="C9" s="104">
        <f>'Table 5.2 New Incom KP ZWL19_24'!C9/'Table 5.2 New Incom KP ZWL19_24'!B9*100-100</f>
        <v>-10.349577523009557</v>
      </c>
      <c r="D9" s="104">
        <f>'Table 5.2 New Incom KP ZWL19_24'!D9/'Table 5.2 New Incom KP ZWL19_24'!C9*100-100</f>
        <v>9.6209726625822185</v>
      </c>
      <c r="E9" s="104">
        <f>'Table 5.2 New Incom KP ZWL19_24'!E9/'Table 5.2 New Incom KP ZWL19_24'!D9*100-100</f>
        <v>4.5899064530719755</v>
      </c>
      <c r="F9" s="104">
        <f>'Table 5.2 New Incom KP ZWL19_24'!F9/'Table 5.2 New Incom KP ZWL19_24'!E9*100-100</f>
        <v>2.7099111597348298</v>
      </c>
    </row>
    <row r="10" spans="1:6" x14ac:dyDescent="0.5">
      <c r="A10" s="4" t="s">
        <v>53</v>
      </c>
      <c r="B10" s="100" t="s">
        <v>79</v>
      </c>
      <c r="C10" s="104">
        <f>'Table 5.2 New Incom KP ZWL19_24'!C10/'Table 5.2 New Incom KP ZWL19_24'!B10*100-100</f>
        <v>-28.407620801074572</v>
      </c>
      <c r="D10" s="104">
        <f>'Table 5.2 New Incom KP ZWL19_24'!D10/'Table 5.2 New Incom KP ZWL19_24'!C10*100-100</f>
        <v>7.7384053281196401</v>
      </c>
      <c r="E10" s="104">
        <f>'Table 5.2 New Incom KP ZWL19_24'!E10/'Table 5.2 New Incom KP ZWL19_24'!D10*100-100</f>
        <v>5.584590082549397</v>
      </c>
      <c r="F10" s="104">
        <f>'Table 5.2 New Incom KP ZWL19_24'!F10/'Table 5.2 New Incom KP ZWL19_24'!E10*100-100</f>
        <v>3.7732245911414282</v>
      </c>
    </row>
    <row r="11" spans="1:6" s="1" customFormat="1" x14ac:dyDescent="0.5">
      <c r="A11" s="52" t="s">
        <v>24</v>
      </c>
      <c r="B11" s="106" t="s">
        <v>79</v>
      </c>
      <c r="C11" s="105">
        <f>'Table 5.2 New Incom KP ZWL19_24'!C11/'Table 5.2 New Incom KP ZWL19_24'!B11*100-100</f>
        <v>-7.8169506184685389</v>
      </c>
      <c r="D11" s="105">
        <f>'Table 5.2 New Incom KP ZWL19_24'!D11/'Table 5.2 New Incom KP ZWL19_24'!C11*100-100</f>
        <v>8.4680169089426158</v>
      </c>
      <c r="E11" s="105">
        <f>'Table 5.2 New Incom KP ZWL19_24'!E11/'Table 5.2 New Incom KP ZWL19_24'!D11*100-100</f>
        <v>6.1392632648157246</v>
      </c>
      <c r="F11" s="105">
        <f>'Table 5.2 New Incom KP ZWL19_24'!F11/'Table 5.2 New Incom KP ZWL19_24'!E11*100-100</f>
        <v>5.3367304730088279</v>
      </c>
    </row>
    <row r="12" spans="1:6" x14ac:dyDescent="0.5">
      <c r="A12" s="4" t="s">
        <v>54</v>
      </c>
      <c r="B12" s="100" t="s">
        <v>79</v>
      </c>
      <c r="C12" s="104">
        <f>'Table 5.2 New Incom KP ZWL19_24'!C12/'Table 5.2 New Incom KP ZWL19_24'!B12*100-100</f>
        <v>-28.691430050441951</v>
      </c>
      <c r="D12" s="104">
        <f>'Table 5.2 New Incom KP ZWL19_24'!D12/'Table 5.2 New Incom KP ZWL19_24'!C12*100-100</f>
        <v>63.210876082663617</v>
      </c>
      <c r="E12" s="104">
        <f>'Table 5.2 New Incom KP ZWL19_24'!E12/'Table 5.2 New Incom KP ZWL19_24'!D12*100-100</f>
        <v>20.040739533728583</v>
      </c>
      <c r="F12" s="104">
        <f>'Table 5.2 New Incom KP ZWL19_24'!F12/'Table 5.2 New Incom KP ZWL19_24'!E12*100-100</f>
        <v>-29.7416415441444</v>
      </c>
    </row>
    <row r="13" spans="1:6" x14ac:dyDescent="0.5">
      <c r="A13" s="4" t="s">
        <v>55</v>
      </c>
      <c r="B13" s="100" t="s">
        <v>79</v>
      </c>
      <c r="C13" s="104">
        <f>'Table 5.2 New Incom KP ZWL19_24'!C13/'Table 5.2 New Incom KP ZWL19_24'!B13*100-100</f>
        <v>-74.929754576407419</v>
      </c>
      <c r="D13" s="104">
        <f>'Table 5.2 New Incom KP ZWL19_24'!D13/'Table 5.2 New Incom KP ZWL19_24'!C13*100-100</f>
        <v>2.6421130656035388</v>
      </c>
      <c r="E13" s="104">
        <f>'Table 5.2 New Incom KP ZWL19_24'!E13/'Table 5.2 New Incom KP ZWL19_24'!D13*100-100</f>
        <v>29.892007175469246</v>
      </c>
      <c r="F13" s="104">
        <f>'Table 5.2 New Incom KP ZWL19_24'!F13/'Table 5.2 New Incom KP ZWL19_24'!E13*100-100</f>
        <v>3.6751081539648851</v>
      </c>
    </row>
    <row r="14" spans="1:6" x14ac:dyDescent="0.5">
      <c r="A14" s="4" t="s">
        <v>56</v>
      </c>
      <c r="B14" s="100" t="s">
        <v>79</v>
      </c>
      <c r="C14" s="104">
        <f>'Table 5.2 New Incom KP ZWL19_24'!C14/'Table 5.2 New Incom KP ZWL19_24'!B14*100-100</f>
        <v>-30.704791284596951</v>
      </c>
      <c r="D14" s="104">
        <f>'Table 5.2 New Incom KP ZWL19_24'!D14/'Table 5.2 New Incom KP ZWL19_24'!C14*100-100</f>
        <v>62.256710612371705</v>
      </c>
      <c r="E14" s="104">
        <f>'Table 5.2 New Incom KP ZWL19_24'!E14/'Table 5.2 New Incom KP ZWL19_24'!D14*100-100</f>
        <v>20.138912073570907</v>
      </c>
      <c r="F14" s="104">
        <f>'Table 5.2 New Incom KP ZWL19_24'!F14/'Table 5.2 New Incom KP ZWL19_24'!E14*100-100</f>
        <v>-29.381593175671867</v>
      </c>
    </row>
    <row r="15" spans="1:6" s="1" customFormat="1" x14ac:dyDescent="0.5">
      <c r="A15" s="52" t="s">
        <v>45</v>
      </c>
      <c r="B15" s="106" t="s">
        <v>79</v>
      </c>
      <c r="C15" s="105">
        <f>'Table 5.2 New Incom KP ZWL19_24'!C15/'Table 5.2 New Incom KP ZWL19_24'!B15*100-100</f>
        <v>-7.4402789527232613</v>
      </c>
      <c r="D15" s="105">
        <f>'Table 5.2 New Incom KP ZWL19_24'!D15/'Table 5.2 New Incom KP ZWL19_24'!C15*100-100</f>
        <v>7.7069997217191144</v>
      </c>
      <c r="E15" s="105">
        <f>'Table 5.2 New Incom KP ZWL19_24'!E15/'Table 5.2 New Incom KP ZWL19_24'!D15*100-100</f>
        <v>5.8464214571727524</v>
      </c>
      <c r="F15" s="105">
        <f>'Table 5.2 New Incom KP ZWL19_24'!F15/'Table 5.2 New Incom KP ZWL19_24'!E15*100-100</f>
        <v>6.1747691617145932</v>
      </c>
    </row>
    <row r="18" spans="3:3" x14ac:dyDescent="0.5">
      <c r="C18" s="5"/>
    </row>
  </sheetData>
  <pageMargins left="0.7" right="0.7" top="0.75" bottom="0.75" header="0.3" footer="0.3"/>
  <pageSetup scale="9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2237-CC0D-4201-8B26-C6AA97BAF335}">
  <dimension ref="A1:C22"/>
  <sheetViews>
    <sheetView zoomScaleNormal="100" workbookViewId="0">
      <selection sqref="A1:D1"/>
    </sheetView>
  </sheetViews>
  <sheetFormatPr defaultColWidth="8.88671875" defaultRowHeight="19.2" x14ac:dyDescent="0.5"/>
  <cols>
    <col min="1" max="1" width="36.88671875" style="6" customWidth="1"/>
    <col min="2" max="2" width="19.88671875" style="6" bestFit="1" customWidth="1"/>
    <col min="3" max="3" width="24" style="6" bestFit="1" customWidth="1"/>
    <col min="4" max="16384" width="8.88671875" style="6"/>
  </cols>
  <sheetData>
    <row r="1" spans="1:3" s="1" customFormat="1" x14ac:dyDescent="0.5">
      <c r="A1" s="171" t="s">
        <v>90</v>
      </c>
      <c r="B1" s="4"/>
    </row>
    <row r="2" spans="1:3" x14ac:dyDescent="0.5">
      <c r="A2" s="4"/>
      <c r="B2" s="4"/>
      <c r="C2" s="4"/>
    </row>
    <row r="3" spans="1:3" s="1" customFormat="1" x14ac:dyDescent="0.5">
      <c r="A3" s="3" t="s">
        <v>58</v>
      </c>
      <c r="B3" s="3">
        <v>2024</v>
      </c>
      <c r="C3" s="3">
        <v>2025</v>
      </c>
    </row>
    <row r="4" spans="1:3" x14ac:dyDescent="0.5">
      <c r="A4" s="4" t="s">
        <v>48</v>
      </c>
      <c r="B4" s="99">
        <v>344460430850.43854</v>
      </c>
      <c r="C4" s="157">
        <v>668275540426.75488</v>
      </c>
    </row>
    <row r="5" spans="1:3" x14ac:dyDescent="0.5">
      <c r="A5" s="4" t="s">
        <v>49</v>
      </c>
      <c r="B5" s="99">
        <v>288238959031.02698</v>
      </c>
      <c r="C5" s="157">
        <v>517874780748.34369</v>
      </c>
    </row>
    <row r="6" spans="1:3" x14ac:dyDescent="0.5">
      <c r="A6" s="4" t="s">
        <v>50</v>
      </c>
      <c r="B6" s="99">
        <v>143219155684.08429</v>
      </c>
      <c r="C6" s="158">
        <v>278212929336.13745</v>
      </c>
    </row>
    <row r="7" spans="1:3" s="1" customFormat="1" x14ac:dyDescent="0.5">
      <c r="A7" s="52" t="s">
        <v>20</v>
      </c>
      <c r="B7" s="119">
        <f>B4+B5+B6</f>
        <v>775918545565.5498</v>
      </c>
      <c r="C7" s="119">
        <f>C4+C5+C6</f>
        <v>1464363250511.2361</v>
      </c>
    </row>
    <row r="8" spans="1:3" x14ac:dyDescent="0.5">
      <c r="A8" s="4" t="s">
        <v>21</v>
      </c>
      <c r="B8" s="99">
        <f>B9-B10</f>
        <v>47019743906.01149</v>
      </c>
      <c r="C8" s="99">
        <f>C9-C10</f>
        <v>86160045142.487457</v>
      </c>
    </row>
    <row r="9" spans="1:3" x14ac:dyDescent="0.5">
      <c r="A9" s="4" t="s">
        <v>22</v>
      </c>
      <c r="B9" s="99">
        <v>48134715749.146118</v>
      </c>
      <c r="C9" s="159">
        <v>93508550082.396118</v>
      </c>
    </row>
    <row r="10" spans="1:3" x14ac:dyDescent="0.5">
      <c r="A10" s="4" t="s">
        <v>23</v>
      </c>
      <c r="B10" s="99">
        <v>1114971843.1346266</v>
      </c>
      <c r="C10" s="159">
        <v>7348504939.9086552</v>
      </c>
    </row>
    <row r="11" spans="1:3" s="1" customFormat="1" x14ac:dyDescent="0.5">
      <c r="A11" s="52" t="s">
        <v>24</v>
      </c>
      <c r="B11" s="119">
        <f t="shared" ref="B11" si="0">B7+B8</f>
        <v>822938289471.56128</v>
      </c>
      <c r="C11" s="160">
        <v>1550523295653.7236</v>
      </c>
    </row>
    <row r="12" spans="1:3" x14ac:dyDescent="0.5">
      <c r="A12" s="4" t="s">
        <v>54</v>
      </c>
      <c r="B12" s="100">
        <f>B13-B14</f>
        <v>-8606587186.6633663</v>
      </c>
      <c r="C12" s="100">
        <f>C13-C14</f>
        <v>-16273411316.429287</v>
      </c>
    </row>
    <row r="13" spans="1:3" x14ac:dyDescent="0.5">
      <c r="A13" s="4" t="s">
        <v>55</v>
      </c>
      <c r="B13" s="99">
        <v>209899426.52740195</v>
      </c>
      <c r="C13" s="81">
        <v>317949949.90298152</v>
      </c>
    </row>
    <row r="14" spans="1:3" x14ac:dyDescent="0.5">
      <c r="A14" s="4" t="s">
        <v>56</v>
      </c>
      <c r="B14" s="99">
        <v>8816486613.1907692</v>
      </c>
      <c r="C14" s="81">
        <v>16591361266.332268</v>
      </c>
    </row>
    <row r="15" spans="1:3" s="1" customFormat="1" x14ac:dyDescent="0.5">
      <c r="A15" s="52" t="s">
        <v>45</v>
      </c>
      <c r="B15" s="119">
        <f>B11+B12</f>
        <v>814331702284.89795</v>
      </c>
      <c r="C15" s="119">
        <f>C11+C12</f>
        <v>1534249884337.2944</v>
      </c>
    </row>
    <row r="16" spans="1:3" x14ac:dyDescent="0.5">
      <c r="A16" s="4" t="s">
        <v>62</v>
      </c>
      <c r="B16" s="99">
        <v>15674310</v>
      </c>
      <c r="C16" s="41">
        <v>15922590</v>
      </c>
    </row>
    <row r="17" spans="1:3" x14ac:dyDescent="0.5">
      <c r="A17" s="4" t="s">
        <v>66</v>
      </c>
      <c r="B17" s="99">
        <f t="shared" ref="B17:C17" si="1">B15/B16</f>
        <v>51953.272730021155</v>
      </c>
      <c r="C17" s="99">
        <f t="shared" si="1"/>
        <v>96356.804033595938</v>
      </c>
    </row>
    <row r="19" spans="1:3" x14ac:dyDescent="0.5">
      <c r="A19" s="117" t="s">
        <v>94</v>
      </c>
      <c r="B19" s="118">
        <v>18</v>
      </c>
      <c r="C19" s="118">
        <v>30.4</v>
      </c>
    </row>
    <row r="21" spans="1:3" x14ac:dyDescent="0.5">
      <c r="B21" s="17"/>
    </row>
    <row r="22" spans="1:3" x14ac:dyDescent="0.5">
      <c r="B22" s="17"/>
    </row>
  </sheetData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A061-4D5D-46DA-8E75-B44A5048A635}">
  <dimension ref="A1:E15"/>
  <sheetViews>
    <sheetView zoomScaleNormal="100" workbookViewId="0">
      <selection activeCell="C20" sqref="C20"/>
    </sheetView>
  </sheetViews>
  <sheetFormatPr defaultColWidth="8.88671875" defaultRowHeight="19.2" x14ac:dyDescent="0.5"/>
  <cols>
    <col min="1" max="1" width="39.5546875" style="6" customWidth="1"/>
    <col min="2" max="2" width="12.109375" style="6" customWidth="1"/>
    <col min="3" max="16384" width="8.88671875" style="6"/>
  </cols>
  <sheetData>
    <row r="1" spans="1:5" s="1" customFormat="1" x14ac:dyDescent="0.5">
      <c r="A1" s="1" t="s">
        <v>91</v>
      </c>
    </row>
    <row r="2" spans="1:5" x14ac:dyDescent="0.5">
      <c r="A2" s="4"/>
      <c r="B2" s="4"/>
      <c r="C2" s="4"/>
    </row>
    <row r="3" spans="1:5" s="1" customFormat="1" x14ac:dyDescent="0.5">
      <c r="A3" s="3" t="s">
        <v>58</v>
      </c>
      <c r="B3" s="3">
        <v>2024</v>
      </c>
      <c r="C3" s="3">
        <v>2025</v>
      </c>
    </row>
    <row r="4" spans="1:5" x14ac:dyDescent="0.5">
      <c r="A4" s="4" t="s">
        <v>48</v>
      </c>
      <c r="B4" s="8">
        <f>'Table 5.5 Income CP ZWG 24_25'!B4/'Table 5.5 Income CP ZWG 24_25'!$B$11*100</f>
        <v>41.857382899467368</v>
      </c>
      <c r="C4" s="8">
        <f>'Table 5.5 Income CP ZWG 24_25'!C4/'Table 5.5 Income CP ZWG 24_25'!$C$11*100</f>
        <v>43.1</v>
      </c>
      <c r="E4" s="161"/>
    </row>
    <row r="5" spans="1:5" x14ac:dyDescent="0.5">
      <c r="A5" s="4" t="s">
        <v>49</v>
      </c>
      <c r="B5" s="8">
        <f>'Table 5.5 Income CP ZWG 24_25'!B5/'Table 5.5 Income CP ZWG 24_25'!$B$11*100</f>
        <v>35.025586088127667</v>
      </c>
      <c r="C5" s="8">
        <f>'Table 5.5 Income CP ZWG 24_25'!C5/'Table 5.5 Income CP ZWG 24_25'!$C$11*100</f>
        <v>33.4</v>
      </c>
      <c r="E5" s="161"/>
    </row>
    <row r="6" spans="1:5" x14ac:dyDescent="0.5">
      <c r="A6" s="4" t="s">
        <v>50</v>
      </c>
      <c r="B6" s="8">
        <f>'Table 5.5 Income CP ZWG 24_25'!B6/'Table 5.5 Income CP ZWG 24_25'!$B$11*100</f>
        <v>17.403389478456585</v>
      </c>
      <c r="C6" s="8">
        <f>'Table 5.5 Income CP ZWG 24_25'!C6/'Table 5.5 Income CP ZWG 24_25'!$C$11*100</f>
        <v>17.943163454299391</v>
      </c>
    </row>
    <row r="7" spans="1:5" s="1" customFormat="1" x14ac:dyDescent="0.5">
      <c r="A7" s="3" t="s">
        <v>20</v>
      </c>
      <c r="B7" s="8">
        <f>'Table 5.5 Income CP ZWG 24_25'!B7/'Table 5.5 Income CP ZWG 24_25'!$B$11*100</f>
        <v>94.286358466051624</v>
      </c>
      <c r="C7" s="8">
        <f>'Table 5.5 Income CP ZWG 24_25'!C7/'Table 5.5 Income CP ZWG 24_25'!$C$11*100</f>
        <v>94.443163454299395</v>
      </c>
    </row>
    <row r="8" spans="1:5" x14ac:dyDescent="0.5">
      <c r="A8" s="4" t="s">
        <v>51</v>
      </c>
      <c r="B8" s="8">
        <f>'Table 5.5 Income CP ZWG 24_25'!B8/'Table 5.5 Income CP ZWG 24_25'!$B$11*100</f>
        <v>5.7136415339483815</v>
      </c>
      <c r="C8" s="8">
        <f>'Table 5.5 Income CP ZWG 24_25'!C8/'Table 5.5 Income CP ZWG 24_25'!$C$11*100</f>
        <v>5.556836545700599</v>
      </c>
    </row>
    <row r="9" spans="1:5" x14ac:dyDescent="0.5">
      <c r="A9" s="4" t="s">
        <v>52</v>
      </c>
      <c r="B9" s="8">
        <f>'Table 5.5 Income CP ZWG 24_25'!B9/'Table 5.5 Income CP ZWG 24_25'!$B$11*100</f>
        <v>5.8491282232177069</v>
      </c>
      <c r="C9" s="8">
        <f>'Table 5.5 Income CP ZWG 24_25'!C9/'Table 5.5 Income CP ZWG 24_25'!$C$11*100</f>
        <v>6.0307736326510026</v>
      </c>
    </row>
    <row r="10" spans="1:5" x14ac:dyDescent="0.5">
      <c r="A10" s="4" t="s">
        <v>53</v>
      </c>
      <c r="B10" s="8">
        <f>'Table 5.5 Income CP ZWG 24_25'!B10/'Table 5.5 Income CP ZWG 24_25'!$B$11*100</f>
        <v>0.13548668926932428</v>
      </c>
      <c r="C10" s="8">
        <f>'Table 5.5 Income CP ZWG 24_25'!C10/'Table 5.5 Income CP ZWG 24_25'!$C$11*100</f>
        <v>0.47393708695040382</v>
      </c>
    </row>
    <row r="11" spans="1:5" s="1" customFormat="1" x14ac:dyDescent="0.5">
      <c r="A11" s="7" t="s">
        <v>78</v>
      </c>
      <c r="B11" s="31">
        <f>'Table 5.5 Income CP ZWG 24_25'!B11/'Table 5.5 Income CP ZWG 24_25'!$B$11*100</f>
        <v>100</v>
      </c>
      <c r="C11" s="31">
        <f>'Table 5.5 Income CP ZWG 24_25'!C11/'Table 5.5 Income CP ZWG 24_25'!$C$11*100</f>
        <v>100</v>
      </c>
    </row>
    <row r="12" spans="1:5" x14ac:dyDescent="0.5">
      <c r="A12" s="4" t="s">
        <v>54</v>
      </c>
      <c r="B12" s="8">
        <f>'Table 5.5 Income CP ZWG 24_25'!B12/'Table 5.5 Income CP ZWG 24_25'!$B$11*100</f>
        <v>-1.0458362791929356</v>
      </c>
      <c r="C12" s="8">
        <f>'Table 5.5 Income CP ZWG 24_25'!C12/'Table 5.5 Income CP ZWG 24_25'!$C$11*100</f>
        <v>-1.0495431679127514</v>
      </c>
    </row>
    <row r="13" spans="1:5" x14ac:dyDescent="0.5">
      <c r="A13" s="4" t="s">
        <v>55</v>
      </c>
      <c r="B13" s="8">
        <f>'Table 5.5 Income CP ZWG 24_25'!B13/'Table 5.5 Income CP ZWG 24_25'!$B$11*100</f>
        <v>2.5506095561817405E-2</v>
      </c>
      <c r="C13" s="8">
        <f>'Table 5.5 Income CP ZWG 24_25'!C13/'Table 5.5 Income CP ZWG 24_25'!$C$11*100</f>
        <v>2.0505976968822587E-2</v>
      </c>
    </row>
    <row r="14" spans="1:5" x14ac:dyDescent="0.5">
      <c r="A14" s="4" t="s">
        <v>56</v>
      </c>
      <c r="B14" s="8">
        <f>'Table 5.5 Income CP ZWG 24_25'!B14/'Table 5.5 Income CP ZWG 24_25'!$B$11*100</f>
        <v>1.071342374754753</v>
      </c>
      <c r="C14" s="8">
        <f>'Table 5.5 Income CP ZWG 24_25'!C14/'Table 5.5 Income CP ZWG 24_25'!$C$11*100</f>
        <v>1.0700491448815739</v>
      </c>
    </row>
    <row r="15" spans="1:5" s="1" customFormat="1" x14ac:dyDescent="0.5">
      <c r="A15" s="52" t="s">
        <v>45</v>
      </c>
      <c r="B15" s="31">
        <f>'Table 5.5 Income CP ZWG 24_25'!B15/'Table 5.5 Income CP ZWG 24_25'!$B$11*100</f>
        <v>98.95416372080706</v>
      </c>
      <c r="C15" s="31">
        <f>'Table 5.5 Income CP ZWG 24_25'!C15/'Table 5.5 Income CP ZWG 24_25'!$C$11*100</f>
        <v>98.950456832087255</v>
      </c>
    </row>
  </sheetData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532A-1AEB-4157-941F-B9D2930C500D}">
  <dimension ref="A1:G23"/>
  <sheetViews>
    <sheetView zoomScaleNormal="100" workbookViewId="0">
      <selection activeCell="F22" sqref="F22"/>
    </sheetView>
  </sheetViews>
  <sheetFormatPr defaultColWidth="8.88671875" defaultRowHeight="19.2" x14ac:dyDescent="0.5"/>
  <cols>
    <col min="1" max="1" width="36.88671875" style="6" customWidth="1"/>
    <col min="2" max="2" width="21.5546875" style="6" bestFit="1" customWidth="1"/>
    <col min="3" max="3" width="20.88671875" style="6" bestFit="1" customWidth="1"/>
    <col min="4" max="5" width="8.88671875" style="6"/>
    <col min="6" max="6" width="24" style="6" bestFit="1" customWidth="1"/>
    <col min="7" max="7" width="19.88671875" style="6" bestFit="1" customWidth="1"/>
    <col min="8" max="16384" width="8.88671875" style="6"/>
  </cols>
  <sheetData>
    <row r="1" spans="1:7" s="1" customFormat="1" x14ac:dyDescent="0.5">
      <c r="A1" s="144" t="s">
        <v>103</v>
      </c>
    </row>
    <row r="2" spans="1:7" x14ac:dyDescent="0.5">
      <c r="A2" s="4"/>
      <c r="B2" s="4"/>
      <c r="C2" s="4"/>
    </row>
    <row r="3" spans="1:7" s="1" customFormat="1" x14ac:dyDescent="0.5">
      <c r="A3" s="3" t="s">
        <v>58</v>
      </c>
      <c r="B3" s="3">
        <v>2024</v>
      </c>
      <c r="C3" s="3">
        <v>2025</v>
      </c>
    </row>
    <row r="4" spans="1:7" x14ac:dyDescent="0.5">
      <c r="A4" s="4" t="s">
        <v>48</v>
      </c>
      <c r="B4" s="16">
        <v>663282192623.6499</v>
      </c>
      <c r="C4" s="157">
        <v>689982866565.90698</v>
      </c>
      <c r="E4" s="18"/>
      <c r="F4" s="18"/>
    </row>
    <row r="5" spans="1:7" x14ac:dyDescent="0.5">
      <c r="A5" s="4" t="s">
        <v>49</v>
      </c>
      <c r="B5" s="16">
        <v>462091707591.46191</v>
      </c>
      <c r="C5" s="157">
        <v>517874780748.34369</v>
      </c>
      <c r="E5" s="18"/>
    </row>
    <row r="6" spans="1:7" x14ac:dyDescent="0.5">
      <c r="A6" s="4" t="s">
        <v>50</v>
      </c>
      <c r="B6" s="16">
        <v>221033019911.29926</v>
      </c>
      <c r="C6" s="157">
        <v>256505605221.98499</v>
      </c>
      <c r="E6" s="18"/>
      <c r="F6" s="18"/>
    </row>
    <row r="7" spans="1:7" s="1" customFormat="1" x14ac:dyDescent="0.5">
      <c r="A7" s="52" t="s">
        <v>20</v>
      </c>
      <c r="B7" s="97">
        <f t="shared" ref="B7:C7" si="0">B4+B5+B6</f>
        <v>1346406920126.4111</v>
      </c>
      <c r="C7" s="97">
        <f t="shared" si="0"/>
        <v>1464363252536.2358</v>
      </c>
      <c r="E7" s="18"/>
      <c r="F7" s="162"/>
      <c r="G7" s="155"/>
    </row>
    <row r="8" spans="1:7" x14ac:dyDescent="0.5">
      <c r="A8" s="4" t="s">
        <v>21</v>
      </c>
      <c r="B8" s="16">
        <v>85456951095.673645</v>
      </c>
      <c r="C8" s="99">
        <f>C9-C10</f>
        <v>86160045142.487457</v>
      </c>
      <c r="E8" s="18"/>
    </row>
    <row r="9" spans="1:7" x14ac:dyDescent="0.5">
      <c r="A9" s="4" t="s">
        <v>22</v>
      </c>
      <c r="B9" s="16">
        <v>92619403805.859863</v>
      </c>
      <c r="C9" s="159">
        <v>93508550082.396118</v>
      </c>
      <c r="E9" s="18"/>
      <c r="F9" s="18"/>
    </row>
    <row r="10" spans="1:7" x14ac:dyDescent="0.5">
      <c r="A10" s="4" t="s">
        <v>23</v>
      </c>
      <c r="B10" s="16">
        <v>7162452710.1862202</v>
      </c>
      <c r="C10" s="159">
        <v>7348504939.9086552</v>
      </c>
      <c r="E10" s="18"/>
    </row>
    <row r="11" spans="1:7" s="1" customFormat="1" x14ac:dyDescent="0.5">
      <c r="A11" s="52" t="s">
        <v>24</v>
      </c>
      <c r="B11" s="97">
        <f t="shared" ref="B11:C11" si="1">B7+B8</f>
        <v>1431863871222.0847</v>
      </c>
      <c r="C11" s="97">
        <f t="shared" si="1"/>
        <v>1550523297678.7234</v>
      </c>
      <c r="E11" s="18"/>
    </row>
    <row r="12" spans="1:7" x14ac:dyDescent="0.5">
      <c r="A12" s="4" t="s">
        <v>42</v>
      </c>
      <c r="B12" s="164">
        <f>B13-B14</f>
        <v>-13986498206.584879</v>
      </c>
      <c r="C12" s="100">
        <f>C13-C14</f>
        <v>-16273411316.429287</v>
      </c>
      <c r="E12" s="18"/>
    </row>
    <row r="13" spans="1:7" x14ac:dyDescent="0.5">
      <c r="A13" s="4" t="s">
        <v>43</v>
      </c>
      <c r="B13" s="165">
        <v>224119369.90664479</v>
      </c>
      <c r="C13" s="81">
        <v>317949949.90298152</v>
      </c>
      <c r="E13" s="18"/>
    </row>
    <row r="14" spans="1:7" x14ac:dyDescent="0.5">
      <c r="A14" s="4" t="s">
        <v>44</v>
      </c>
      <c r="B14" s="165">
        <v>14210617576.491524</v>
      </c>
      <c r="C14" s="81">
        <v>16591361266.332268</v>
      </c>
      <c r="E14" s="18"/>
    </row>
    <row r="15" spans="1:7" s="1" customFormat="1" x14ac:dyDescent="0.5">
      <c r="A15" s="52" t="s">
        <v>45</v>
      </c>
      <c r="B15" s="97">
        <f t="shared" ref="B15:C15" si="2">B11+B12</f>
        <v>1417877373015.4998</v>
      </c>
      <c r="C15" s="97">
        <f t="shared" si="2"/>
        <v>1534249886362.2942</v>
      </c>
      <c r="E15" s="18"/>
    </row>
    <row r="16" spans="1:7" s="20" customFormat="1" x14ac:dyDescent="0.5">
      <c r="A16" s="4" t="s">
        <v>62</v>
      </c>
      <c r="B16" s="16">
        <v>15674310</v>
      </c>
      <c r="C16" s="41">
        <v>15922590</v>
      </c>
    </row>
    <row r="17" spans="1:3" x14ac:dyDescent="0.5">
      <c r="A17" s="4" t="s">
        <v>66</v>
      </c>
      <c r="B17" s="16">
        <v>90458.678879850311</v>
      </c>
      <c r="C17" s="99">
        <f t="shared" ref="C17" si="3">C15/C16</f>
        <v>96356.804160773725</v>
      </c>
    </row>
    <row r="18" spans="1:3" x14ac:dyDescent="0.5">
      <c r="B18" s="17"/>
    </row>
    <row r="20" spans="1:3" x14ac:dyDescent="0.5">
      <c r="B20" s="17"/>
    </row>
    <row r="21" spans="1:3" x14ac:dyDescent="0.5">
      <c r="B21" s="17"/>
      <c r="C21" s="17"/>
    </row>
    <row r="22" spans="1:3" x14ac:dyDescent="0.5">
      <c r="B22" s="17"/>
      <c r="C22" s="17"/>
    </row>
    <row r="23" spans="1:3" x14ac:dyDescent="0.5">
      <c r="B23" s="17"/>
      <c r="C23" s="17"/>
    </row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4F0AA-FC75-4AAF-A83E-D14D71982DEB}">
  <dimension ref="A1:C15"/>
  <sheetViews>
    <sheetView zoomScaleNormal="100" workbookViewId="0"/>
  </sheetViews>
  <sheetFormatPr defaultColWidth="8.88671875" defaultRowHeight="19.2" x14ac:dyDescent="0.5"/>
  <cols>
    <col min="1" max="1" width="39.5546875" style="6" customWidth="1"/>
    <col min="2" max="2" width="12.109375" style="6" customWidth="1"/>
    <col min="3" max="16384" width="8.88671875" style="6"/>
  </cols>
  <sheetData>
    <row r="1" spans="1:3" s="1" customFormat="1" x14ac:dyDescent="0.5">
      <c r="A1" s="144" t="s">
        <v>92</v>
      </c>
    </row>
    <row r="2" spans="1:3" x14ac:dyDescent="0.5">
      <c r="A2" s="4"/>
      <c r="B2" s="4"/>
      <c r="C2" s="4"/>
    </row>
    <row r="3" spans="1:3" s="1" customFormat="1" x14ac:dyDescent="0.5">
      <c r="A3" s="3" t="s">
        <v>58</v>
      </c>
      <c r="B3" s="3">
        <v>2024</v>
      </c>
      <c r="C3" s="3">
        <v>2025</v>
      </c>
    </row>
    <row r="4" spans="1:3" x14ac:dyDescent="0.5">
      <c r="A4" s="4" t="s">
        <v>48</v>
      </c>
      <c r="B4" s="8">
        <f>'Table 5.7 Income KP ZWG 24_25'!B4/'Table 5.7 Income KP ZWG 24_25'!$B$11*100</f>
        <v>46.322992426475828</v>
      </c>
      <c r="C4" s="8">
        <f>'Table 5.7 Income KP ZWG 24_25'!C4/'Table 5.7 Income KP ZWG 24_25'!$C$11*100</f>
        <v>44.499999941882528</v>
      </c>
    </row>
    <row r="5" spans="1:3" x14ac:dyDescent="0.5">
      <c r="A5" s="4" t="s">
        <v>49</v>
      </c>
      <c r="B5" s="8">
        <f>'Table 5.7 Income KP ZWG 24_25'!B5/'Table 5.7 Income KP ZWG 24_25'!$B$11*100</f>
        <v>32.272041838521297</v>
      </c>
      <c r="C5" s="8">
        <f>'Table 5.7 Income KP ZWG 24_25'!C5/'Table 5.7 Income KP ZWG 24_25'!$C$11*100</f>
        <v>33.399999956379247</v>
      </c>
    </row>
    <row r="6" spans="1:3" x14ac:dyDescent="0.5">
      <c r="A6" s="4" t="s">
        <v>50</v>
      </c>
      <c r="B6" s="8">
        <f>'Table 5.7 Income KP ZWG 24_25'!B6/'Table 5.7 Income KP ZWG 24_25'!$B$11*100</f>
        <v>15.436734200343311</v>
      </c>
      <c r="C6" s="8">
        <f>'Table 5.7 Income KP ZWG 24_25'!C6/'Table 5.7 Income KP ZWG 24_25'!$C$11*100</f>
        <v>16.543163563294893</v>
      </c>
    </row>
    <row r="7" spans="1:3" s="1" customFormat="1" x14ac:dyDescent="0.5">
      <c r="A7" s="52" t="s">
        <v>20</v>
      </c>
      <c r="B7" s="33">
        <f>'Table 5.7 Income KP ZWG 24_25'!B7/'Table 5.7 Income KP ZWG 24_25'!$B$11*100</f>
        <v>94.031768465340434</v>
      </c>
      <c r="C7" s="33">
        <f>'Table 5.7 Income KP ZWG 24_25'!C7/'Table 5.7 Income KP ZWG 24_25'!$C$11*100</f>
        <v>94.443163461556679</v>
      </c>
    </row>
    <row r="8" spans="1:3" x14ac:dyDescent="0.5">
      <c r="A8" s="4" t="s">
        <v>51</v>
      </c>
      <c r="B8" s="8">
        <f>'Table 5.7 Income KP ZWG 24_25'!B8/'Table 5.7 Income KP ZWG 24_25'!$B$11*100</f>
        <v>5.9682315346595622</v>
      </c>
      <c r="C8" s="8">
        <f>'Table 5.7 Income KP ZWG 24_25'!C8/'Table 5.7 Income KP ZWG 24_25'!$C$11*100</f>
        <v>5.5568365384433118</v>
      </c>
    </row>
    <row r="9" spans="1:3" x14ac:dyDescent="0.5">
      <c r="A9" s="4" t="s">
        <v>52</v>
      </c>
      <c r="B9" s="8">
        <f>'Table 5.7 Income KP ZWG 24_25'!B9/'Table 5.7 Income KP ZWG 24_25'!$B$11*100</f>
        <v>6.4684503651041849</v>
      </c>
      <c r="C9" s="8">
        <f>'Table 5.7 Income KP ZWG 24_25'!C9/'Table 5.7 Income KP ZWG 24_25'!$C$11*100</f>
        <v>6.0307736247747492</v>
      </c>
    </row>
    <row r="10" spans="1:3" x14ac:dyDescent="0.5">
      <c r="A10" s="4" t="s">
        <v>53</v>
      </c>
      <c r="B10" s="8">
        <f>'Table 5.7 Income KP ZWG 24_25'!B10/'Table 5.7 Income KP ZWG 24_25'!$B$11*100</f>
        <v>0.50021883044462334</v>
      </c>
      <c r="C10" s="8">
        <f>'Table 5.7 Income KP ZWG 24_25'!C10/'Table 5.7 Income KP ZWG 24_25'!$C$11*100</f>
        <v>0.473937086331437</v>
      </c>
    </row>
    <row r="11" spans="1:3" s="1" customFormat="1" x14ac:dyDescent="0.5">
      <c r="A11" s="7" t="s">
        <v>78</v>
      </c>
      <c r="B11" s="31">
        <f>'Table 5.7 Income KP ZWG 24_25'!B11/'Table 5.7 Income KP ZWG 24_25'!$B$11*100</f>
        <v>100</v>
      </c>
      <c r="C11" s="31">
        <f>'Table 5.7 Income KP ZWG 24_25'!C11/'Table 5.7 Income KP ZWG 24_25'!$C$11*100</f>
        <v>100</v>
      </c>
    </row>
    <row r="12" spans="1:3" x14ac:dyDescent="0.5">
      <c r="A12" s="4" t="s">
        <v>54</v>
      </c>
      <c r="B12" s="8">
        <f>'Table 5.7 Income KP ZWG 24_25'!B12/'Table 5.7 Income KP ZWG 24_25'!$B$11*100</f>
        <v>-0.97680362551836097</v>
      </c>
      <c r="C12" s="8">
        <f>'Table 5.7 Income KP ZWG 24_25'!C12/'Table 5.7 Income KP ZWG 24_25'!$C$11*100</f>
        <v>-1.0495431665420369</v>
      </c>
    </row>
    <row r="13" spans="1:3" x14ac:dyDescent="0.5">
      <c r="A13" s="4" t="s">
        <v>55</v>
      </c>
      <c r="B13" s="8">
        <f>'Table 5.7 Income KP ZWG 24_25'!B13/'Table 5.7 Income KP ZWG 24_25'!$B$11*100</f>
        <v>1.5652281925052039E-2</v>
      </c>
      <c r="C13" s="8">
        <f>'Table 5.7 Income KP ZWG 24_25'!C13/'Table 5.7 Income KP ZWG 24_25'!$C$11*100</f>
        <v>2.0505976942041565E-2</v>
      </c>
    </row>
    <row r="14" spans="1:3" x14ac:dyDescent="0.5">
      <c r="A14" s="4" t="s">
        <v>56</v>
      </c>
      <c r="B14" s="8">
        <f>'Table 5.7 Income KP ZWG 24_25'!B14/'Table 5.7 Income KP ZWG 24_25'!$B$11*100</f>
        <v>0.99245590744341305</v>
      </c>
      <c r="C14" s="8">
        <f>'Table 5.7 Income KP ZWG 24_25'!C14/'Table 5.7 Income KP ZWG 24_25'!$C$11*100</f>
        <v>1.0700491434840784</v>
      </c>
    </row>
    <row r="15" spans="1:3" s="1" customFormat="1" x14ac:dyDescent="0.5">
      <c r="A15" s="52" t="s">
        <v>45</v>
      </c>
      <c r="B15" s="31">
        <f>'Table 5.7 Income KP ZWG 24_25'!B15/'Table 5.7 Income KP ZWG 24_25'!$B$11*100</f>
        <v>99.023196374481643</v>
      </c>
      <c r="C15" s="31">
        <f>'Table 5.7 Income KP ZWG 24_25'!C15/'Table 5.7 Income KP ZWG 24_25'!$C$11*100</f>
        <v>98.950456833457963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6988-9FDF-4BE7-A585-B7D6E934F279}">
  <dimension ref="A1:D33"/>
  <sheetViews>
    <sheetView topLeftCell="A6" zoomScaleNormal="100" workbookViewId="0">
      <selection activeCell="F26" sqref="F26"/>
    </sheetView>
  </sheetViews>
  <sheetFormatPr defaultRowHeight="14.4" x14ac:dyDescent="0.3"/>
  <cols>
    <col min="1" max="1" width="69" customWidth="1"/>
    <col min="2" max="3" width="20.88671875" bestFit="1" customWidth="1"/>
    <col min="4" max="4" width="20.88671875" style="145" bestFit="1" customWidth="1"/>
  </cols>
  <sheetData>
    <row r="1" spans="1:4" s="1" customFormat="1" ht="19.2" x14ac:dyDescent="0.5">
      <c r="A1" s="1" t="s">
        <v>69</v>
      </c>
      <c r="B1" s="2"/>
      <c r="C1" s="2"/>
      <c r="D1" s="144"/>
    </row>
    <row r="2" spans="1:4" ht="19.2" x14ac:dyDescent="0.5">
      <c r="A2" s="23"/>
      <c r="B2" s="12" t="s">
        <v>63</v>
      </c>
      <c r="C2" s="12" t="s">
        <v>63</v>
      </c>
      <c r="D2" s="53" t="s">
        <v>63</v>
      </c>
    </row>
    <row r="3" spans="1:4" s="35" customFormat="1" ht="19.2" x14ac:dyDescent="0.5">
      <c r="A3" s="36" t="s">
        <v>0</v>
      </c>
      <c r="B3" s="46">
        <v>2023</v>
      </c>
      <c r="C3" s="53">
        <v>2024</v>
      </c>
      <c r="D3" s="53">
        <v>2025</v>
      </c>
    </row>
    <row r="4" spans="1:4" s="35" customFormat="1" ht="19.2" x14ac:dyDescent="0.5">
      <c r="A4" s="37" t="s">
        <v>1</v>
      </c>
      <c r="B4" s="41">
        <v>164528842087.41287</v>
      </c>
      <c r="C4" s="41">
        <v>134702772451.9492</v>
      </c>
      <c r="D4" s="41">
        <v>172244435134.30743</v>
      </c>
    </row>
    <row r="5" spans="1:4" s="35" customFormat="1" ht="19.2" x14ac:dyDescent="0.5">
      <c r="A5" s="37" t="s">
        <v>2</v>
      </c>
      <c r="B5" s="41">
        <v>198218569325.36569</v>
      </c>
      <c r="C5" s="41">
        <v>223788764768.33786</v>
      </c>
      <c r="D5" s="41">
        <v>247152311810.15234</v>
      </c>
    </row>
    <row r="6" spans="1:4" s="35" customFormat="1" ht="19.2" x14ac:dyDescent="0.5">
      <c r="A6" s="37" t="s">
        <v>3</v>
      </c>
      <c r="B6" s="41">
        <v>244551835707.32156</v>
      </c>
      <c r="C6" s="41">
        <v>248489120262.20944</v>
      </c>
      <c r="D6" s="41">
        <v>261186914307.60834</v>
      </c>
    </row>
    <row r="7" spans="1:4" s="35" customFormat="1" ht="19.2" x14ac:dyDescent="0.5">
      <c r="A7" s="37" t="s">
        <v>4</v>
      </c>
      <c r="B7" s="41">
        <v>36950939827.711319</v>
      </c>
      <c r="C7" s="41">
        <v>40830788493.927795</v>
      </c>
      <c r="D7" s="41">
        <v>46931940797.618156</v>
      </c>
    </row>
    <row r="8" spans="1:4" s="35" customFormat="1" ht="19.2" x14ac:dyDescent="0.5">
      <c r="A8" s="37" t="s">
        <v>5</v>
      </c>
      <c r="B8" s="41">
        <v>6107321599.7207155</v>
      </c>
      <c r="C8" s="41">
        <v>6205038737.2367439</v>
      </c>
      <c r="D8" s="41">
        <v>5603149979.7247801</v>
      </c>
    </row>
    <row r="9" spans="1:4" s="35" customFormat="1" ht="19.2" x14ac:dyDescent="0.5">
      <c r="A9" s="37" t="s">
        <v>6</v>
      </c>
      <c r="B9" s="41">
        <v>29068824901.203495</v>
      </c>
      <c r="C9" s="41">
        <v>30086233772.745617</v>
      </c>
      <c r="D9" s="41">
        <v>32596136265.163181</v>
      </c>
    </row>
    <row r="10" spans="1:4" s="35" customFormat="1" ht="19.2" x14ac:dyDescent="0.5">
      <c r="A10" s="37" t="s">
        <v>7</v>
      </c>
      <c r="B10" s="41">
        <v>159777096648.42346</v>
      </c>
      <c r="C10" s="41">
        <v>163942615241.98056</v>
      </c>
      <c r="D10" s="41">
        <v>169990145023.80557</v>
      </c>
    </row>
    <row r="11" spans="1:4" s="35" customFormat="1" ht="19.2" x14ac:dyDescent="0.5">
      <c r="A11" s="37" t="s">
        <v>8</v>
      </c>
      <c r="B11" s="41">
        <v>48248216160.560593</v>
      </c>
      <c r="C11" s="41">
        <v>52451485177.726677</v>
      </c>
      <c r="D11" s="41">
        <v>57927420230.367393</v>
      </c>
    </row>
    <row r="12" spans="1:4" s="35" customFormat="1" ht="19.2" x14ac:dyDescent="0.5">
      <c r="A12" s="37" t="s">
        <v>9</v>
      </c>
      <c r="B12" s="41">
        <v>63275026428.24852</v>
      </c>
      <c r="C12" s="41">
        <v>59206442228.912193</v>
      </c>
      <c r="D12" s="41">
        <v>66778619736.95771</v>
      </c>
    </row>
    <row r="13" spans="1:4" s="35" customFormat="1" ht="19.2" x14ac:dyDescent="0.5">
      <c r="A13" s="37" t="s">
        <v>10</v>
      </c>
      <c r="B13" s="41">
        <v>24565278720.731091</v>
      </c>
      <c r="C13" s="41">
        <v>25181969359.050362</v>
      </c>
      <c r="D13" s="41">
        <v>26487605285.915478</v>
      </c>
    </row>
    <row r="14" spans="1:4" s="35" customFormat="1" ht="19.2" x14ac:dyDescent="0.5">
      <c r="A14" s="37" t="s">
        <v>11</v>
      </c>
      <c r="B14" s="41">
        <v>92236144643.394333</v>
      </c>
      <c r="C14" s="41">
        <v>93464109547.199203</v>
      </c>
      <c r="D14" s="41">
        <v>97822786858.232101</v>
      </c>
    </row>
    <row r="15" spans="1:4" s="35" customFormat="1" ht="19.2" x14ac:dyDescent="0.5">
      <c r="A15" s="37" t="s">
        <v>12</v>
      </c>
      <c r="B15" s="41">
        <v>67571253163.888275</v>
      </c>
      <c r="C15" s="41">
        <v>68990249480.329926</v>
      </c>
      <c r="D15" s="41">
        <v>74745665742.50264</v>
      </c>
    </row>
    <row r="16" spans="1:4" s="35" customFormat="1" ht="19.2" x14ac:dyDescent="0.5">
      <c r="A16" s="37" t="s">
        <v>13</v>
      </c>
      <c r="B16" s="41">
        <v>2251314854.8461571</v>
      </c>
      <c r="C16" s="41">
        <v>2265482379.227704</v>
      </c>
      <c r="D16" s="41">
        <v>2286199676.5335007</v>
      </c>
    </row>
    <row r="17" spans="1:4" s="35" customFormat="1" ht="19.2" x14ac:dyDescent="0.5">
      <c r="A17" s="37" t="s">
        <v>14</v>
      </c>
      <c r="B17" s="41">
        <v>13045932830.222401</v>
      </c>
      <c r="C17" s="41">
        <v>13244674570.958008</v>
      </c>
      <c r="D17" s="41">
        <v>13669501782.102095</v>
      </c>
    </row>
    <row r="18" spans="1:4" s="35" customFormat="1" ht="19.2" x14ac:dyDescent="0.5">
      <c r="A18" s="37" t="s">
        <v>15</v>
      </c>
      <c r="B18" s="41">
        <v>69546027207.051178</v>
      </c>
      <c r="C18" s="41">
        <v>75216613927.767883</v>
      </c>
      <c r="D18" s="41">
        <v>78300495098.806381</v>
      </c>
    </row>
    <row r="19" spans="1:4" s="35" customFormat="1" ht="19.2" x14ac:dyDescent="0.5">
      <c r="A19" s="37" t="s">
        <v>16</v>
      </c>
      <c r="B19" s="41">
        <v>50798987306.930779</v>
      </c>
      <c r="C19" s="41">
        <v>52221358951.524841</v>
      </c>
      <c r="D19" s="41">
        <v>53099323896.872841</v>
      </c>
    </row>
    <row r="20" spans="1:4" s="35" customFormat="1" ht="19.2" x14ac:dyDescent="0.5">
      <c r="A20" s="37" t="s">
        <v>17</v>
      </c>
      <c r="B20" s="41">
        <v>17289387833.429283</v>
      </c>
      <c r="C20" s="41">
        <v>18019000000</v>
      </c>
      <c r="D20" s="41">
        <v>19129000000</v>
      </c>
    </row>
    <row r="21" spans="1:4" s="35" customFormat="1" ht="19.2" x14ac:dyDescent="0.5">
      <c r="A21" s="37" t="s">
        <v>18</v>
      </c>
      <c r="B21" s="41">
        <v>2251302633.8799868</v>
      </c>
      <c r="C21" s="41">
        <v>2275515843.9678926</v>
      </c>
      <c r="D21" s="41">
        <v>2475477797.0594506</v>
      </c>
    </row>
    <row r="22" spans="1:4" s="35" customFormat="1" ht="19.2" x14ac:dyDescent="0.5">
      <c r="A22" s="37" t="s">
        <v>19</v>
      </c>
      <c r="B22" s="41">
        <v>31446525962.512894</v>
      </c>
      <c r="C22" s="41">
        <v>32008349595.359146</v>
      </c>
      <c r="D22" s="41">
        <v>32052238675.884239</v>
      </c>
    </row>
    <row r="23" spans="1:4" s="35" customFormat="1" ht="19.2" x14ac:dyDescent="0.5">
      <c r="A23" s="37" t="s">
        <v>59</v>
      </c>
      <c r="B23" s="41">
        <v>3787036795.3511634</v>
      </c>
      <c r="C23" s="41">
        <v>3816333312</v>
      </c>
      <c r="D23" s="41">
        <v>3883882411.6224003</v>
      </c>
    </row>
    <row r="24" spans="1:4" s="40" customFormat="1" ht="19.2" x14ac:dyDescent="0.5">
      <c r="A24" s="52" t="s">
        <v>20</v>
      </c>
      <c r="B24" s="58">
        <f>SUM(B3:B23)</f>
        <v>1325515866661.2053</v>
      </c>
      <c r="C24" s="58">
        <f t="shared" ref="C24:D24" si="0">SUM(C3:C23)</f>
        <v>1346406920126.4111</v>
      </c>
      <c r="D24" s="58">
        <f t="shared" si="0"/>
        <v>1464363252536.2361</v>
      </c>
    </row>
    <row r="25" spans="1:4" s="35" customFormat="1" ht="19.2" x14ac:dyDescent="0.5">
      <c r="A25" s="37" t="s">
        <v>21</v>
      </c>
      <c r="B25" s="41">
        <f>B26-B27</f>
        <v>81831234527.186157</v>
      </c>
      <c r="C25" s="41">
        <f t="shared" ref="C25:D25" si="1">C26-C27</f>
        <v>85456951095.673645</v>
      </c>
      <c r="D25" s="41">
        <f t="shared" si="1"/>
        <v>86160045142.487457</v>
      </c>
    </row>
    <row r="26" spans="1:4" s="35" customFormat="1" ht="19.2" x14ac:dyDescent="0.5">
      <c r="A26" s="37" t="s">
        <v>22</v>
      </c>
      <c r="B26" s="41">
        <v>88697082600.600861</v>
      </c>
      <c r="C26" s="41">
        <v>92619403805.859863</v>
      </c>
      <c r="D26" s="41">
        <v>93508550082.396118</v>
      </c>
    </row>
    <row r="27" spans="1:4" s="35" customFormat="1" ht="19.2" x14ac:dyDescent="0.5">
      <c r="A27" s="37" t="s">
        <v>23</v>
      </c>
      <c r="B27" s="41">
        <v>6865848073.4147081</v>
      </c>
      <c r="C27" s="41">
        <v>7162452710.1862202</v>
      </c>
      <c r="D27" s="41">
        <v>7348504939.9086552</v>
      </c>
    </row>
    <row r="28" spans="1:4" s="40" customFormat="1" ht="19.2" x14ac:dyDescent="0.5">
      <c r="A28" s="52" t="s">
        <v>24</v>
      </c>
      <c r="B28" s="58">
        <f>B24+B25</f>
        <v>1407347101188.3916</v>
      </c>
      <c r="C28" s="58">
        <f t="shared" ref="C28:D28" si="2">C24+C25</f>
        <v>1431863871222.0847</v>
      </c>
      <c r="D28" s="58">
        <f t="shared" si="2"/>
        <v>1550523297678.7236</v>
      </c>
    </row>
    <row r="29" spans="1:4" ht="19.2" x14ac:dyDescent="0.5">
      <c r="A29" s="4" t="s">
        <v>95</v>
      </c>
      <c r="B29" s="5">
        <v>15426636</v>
      </c>
      <c r="C29" s="143">
        <v>15674310</v>
      </c>
      <c r="D29" s="140">
        <v>15922590</v>
      </c>
    </row>
    <row r="30" spans="1:4" ht="19.2" x14ac:dyDescent="0.5">
      <c r="A30" s="4" t="s">
        <v>96</v>
      </c>
      <c r="B30" s="5">
        <f>B28/B29</f>
        <v>91228.385837871043</v>
      </c>
      <c r="C30" s="5">
        <f>C28/C29</f>
        <v>91350.998622719897</v>
      </c>
      <c r="D30" s="5">
        <f>D28/D29</f>
        <v>97378.837091121706</v>
      </c>
    </row>
    <row r="31" spans="1:4" ht="19.2" x14ac:dyDescent="0.5">
      <c r="A31" s="127" t="s">
        <v>94</v>
      </c>
      <c r="B31" s="127">
        <v>1.52</v>
      </c>
      <c r="C31" s="127">
        <v>18</v>
      </c>
      <c r="D31" s="127">
        <v>30.4</v>
      </c>
    </row>
    <row r="33" spans="3:3" x14ac:dyDescent="0.3">
      <c r="C33" s="125"/>
    </row>
  </sheetData>
  <pageMargins left="0.7" right="0.7" top="0.75" bottom="0.75" header="0.3" footer="0.3"/>
  <pageSetup scale="9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3CC2-416C-4FA0-A882-4DFB676582A2}">
  <dimension ref="A1:C15"/>
  <sheetViews>
    <sheetView zoomScaleNormal="100" workbookViewId="0">
      <selection activeCell="A13" sqref="A13"/>
    </sheetView>
  </sheetViews>
  <sheetFormatPr defaultColWidth="8.88671875" defaultRowHeight="19.2" x14ac:dyDescent="0.5"/>
  <cols>
    <col min="1" max="1" width="37.21875" style="6" customWidth="1"/>
    <col min="2" max="2" width="12.109375" style="6" customWidth="1"/>
    <col min="3" max="16384" width="8.88671875" style="6"/>
  </cols>
  <sheetData>
    <row r="1" spans="1:3" s="1" customFormat="1" x14ac:dyDescent="0.5">
      <c r="A1" s="144" t="s">
        <v>102</v>
      </c>
    </row>
    <row r="2" spans="1:3" x14ac:dyDescent="0.5">
      <c r="A2" s="4"/>
      <c r="B2" s="4"/>
      <c r="C2" s="4"/>
    </row>
    <row r="3" spans="1:3" s="1" customFormat="1" x14ac:dyDescent="0.5">
      <c r="A3" s="3" t="s">
        <v>58</v>
      </c>
      <c r="B3" s="14">
        <v>2024</v>
      </c>
      <c r="C3" s="14">
        <v>2025</v>
      </c>
    </row>
    <row r="4" spans="1:3" x14ac:dyDescent="0.5">
      <c r="A4" s="4" t="s">
        <v>48</v>
      </c>
      <c r="B4" s="101" t="s">
        <v>79</v>
      </c>
      <c r="C4" s="90">
        <f>'Table 5.7 Income KP ZWG 24_25'!C4/'Table 5.7 Income KP ZWG 24_25'!B4*100-100</f>
        <v>4.0255375825244215</v>
      </c>
    </row>
    <row r="5" spans="1:3" x14ac:dyDescent="0.5">
      <c r="A5" s="4" t="s">
        <v>49</v>
      </c>
      <c r="B5" s="101" t="s">
        <v>79</v>
      </c>
      <c r="C5" s="90">
        <f>'Table 5.7 Income KP ZWG 24_25'!C5/'Table 5.7 Income KP ZWG 24_25'!B5*100-100</f>
        <v>12.071861979007849</v>
      </c>
    </row>
    <row r="6" spans="1:3" x14ac:dyDescent="0.5">
      <c r="A6" s="4" t="s">
        <v>50</v>
      </c>
      <c r="B6" s="101" t="s">
        <v>79</v>
      </c>
      <c r="C6" s="90">
        <f>'Table 5.7 Income KP ZWG 24_25'!C6/'Table 5.7 Income KP ZWG 24_25'!B6*100-100</f>
        <v>16.048545744396421</v>
      </c>
    </row>
    <row r="7" spans="1:3" s="1" customFormat="1" x14ac:dyDescent="0.5">
      <c r="A7" s="52" t="s">
        <v>20</v>
      </c>
      <c r="B7" s="163" t="s">
        <v>79</v>
      </c>
      <c r="C7" s="102">
        <f>'Table 5.7 Income KP ZWG 24_25'!C7/'Table 5.7 Income KP ZWG 24_25'!B7*100-100</f>
        <v>8.7608233919913374</v>
      </c>
    </row>
    <row r="8" spans="1:3" x14ac:dyDescent="0.5">
      <c r="A8" s="4" t="s">
        <v>51</v>
      </c>
      <c r="B8" s="101" t="s">
        <v>79</v>
      </c>
      <c r="C8" s="90">
        <f>'Table 5.7 Income KP ZWG 24_25'!C8/'Table 5.7 Income KP ZWG 24_25'!B8*100-100</f>
        <v>0.8227464680159926</v>
      </c>
    </row>
    <row r="9" spans="1:3" x14ac:dyDescent="0.5">
      <c r="A9" s="4" t="s">
        <v>52</v>
      </c>
      <c r="B9" s="101" t="s">
        <v>79</v>
      </c>
      <c r="C9" s="90">
        <f>'Table 5.7 Income KP ZWG 24_25'!C9/'Table 5.7 Income KP ZWG 24_25'!B9*100-100</f>
        <v>0.96000000000000796</v>
      </c>
    </row>
    <row r="10" spans="1:3" x14ac:dyDescent="0.5">
      <c r="A10" s="4" t="s">
        <v>53</v>
      </c>
      <c r="B10" s="101" t="s">
        <v>79</v>
      </c>
      <c r="C10" s="90">
        <f>'Table 5.7 Income KP ZWG 24_25'!C10/'Table 5.7 Income KP ZWG 24_25'!B10*100-100</f>
        <v>2.5976050000000299</v>
      </c>
    </row>
    <row r="11" spans="1:3" s="1" customFormat="1" x14ac:dyDescent="0.5">
      <c r="A11" s="52" t="s">
        <v>24</v>
      </c>
      <c r="B11" s="163" t="s">
        <v>79</v>
      </c>
      <c r="C11" s="102">
        <f>'Table 5.7 Income KP ZWG 24_25'!C11/'Table 5.7 Income KP ZWG 24_25'!B11*100-100</f>
        <v>8.2870605817691114</v>
      </c>
    </row>
    <row r="12" spans="1:3" x14ac:dyDescent="0.5">
      <c r="A12" s="4" t="s">
        <v>54</v>
      </c>
      <c r="B12" s="101" t="s">
        <v>79</v>
      </c>
      <c r="C12" s="90">
        <f>'Table 5.7 Income KP ZWG 24_25'!C12/'Table 5.7 Income KP ZWG 24_25'!B12*100-100</f>
        <v>16.350862639568533</v>
      </c>
    </row>
    <row r="13" spans="1:3" x14ac:dyDescent="0.5">
      <c r="A13" s="4" t="s">
        <v>55</v>
      </c>
      <c r="B13" s="101" t="s">
        <v>79</v>
      </c>
      <c r="C13" s="90">
        <f>'Table 5.7 Income KP ZWG 24_25'!C13/'Table 5.7 Income KP ZWG 24_25'!B13*100-100</f>
        <v>41.866341153565259</v>
      </c>
    </row>
    <row r="14" spans="1:3" x14ac:dyDescent="0.5">
      <c r="A14" s="4" t="s">
        <v>56</v>
      </c>
      <c r="B14" s="101" t="s">
        <v>79</v>
      </c>
      <c r="C14" s="90">
        <f>'Table 5.7 Income KP ZWG 24_25'!C14/'Table 5.7 Income KP ZWG 24_25'!B14*100-100</f>
        <v>16.753273930748676</v>
      </c>
    </row>
    <row r="15" spans="1:3" s="1" customFormat="1" x14ac:dyDescent="0.5">
      <c r="A15" s="52" t="s">
        <v>45</v>
      </c>
      <c r="B15" s="163" t="s">
        <v>79</v>
      </c>
      <c r="C15" s="102">
        <f>'Table 5.7 Income KP ZWG 24_25'!C15/'Table 5.7 Income KP ZWG 24_25'!B15*100-100</f>
        <v>8.2075160773104727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6546-55F7-4E70-923F-3EFDAB31813D}">
  <dimension ref="A1:D28"/>
  <sheetViews>
    <sheetView topLeftCell="A7" zoomScaleNormal="100" workbookViewId="0">
      <selection activeCell="F27" sqref="F27"/>
    </sheetView>
  </sheetViews>
  <sheetFormatPr defaultColWidth="8.88671875" defaultRowHeight="19.2" x14ac:dyDescent="0.5"/>
  <cols>
    <col min="1" max="1" width="69.21875" style="6" customWidth="1"/>
    <col min="2" max="2" width="10.33203125" style="25" customWidth="1"/>
    <col min="3" max="4" width="11.88671875" style="27" customWidth="1"/>
    <col min="5" max="16384" width="8.88671875" style="6"/>
  </cols>
  <sheetData>
    <row r="1" spans="1:4" s="1" customFormat="1" x14ac:dyDescent="0.5">
      <c r="A1" s="1" t="s">
        <v>105</v>
      </c>
      <c r="B1" s="25"/>
      <c r="C1" s="27"/>
      <c r="D1" s="27"/>
    </row>
    <row r="2" spans="1:4" x14ac:dyDescent="0.5">
      <c r="A2" s="4"/>
      <c r="B2" s="15" t="s">
        <v>64</v>
      </c>
      <c r="C2" s="15" t="s">
        <v>64</v>
      </c>
      <c r="D2" s="15" t="s">
        <v>64</v>
      </c>
    </row>
    <row r="3" spans="1:4" s="21" customFormat="1" x14ac:dyDescent="0.5">
      <c r="A3" s="36" t="s">
        <v>0</v>
      </c>
      <c r="B3" s="47">
        <v>2023</v>
      </c>
      <c r="C3" s="53">
        <v>2024</v>
      </c>
      <c r="D3" s="53">
        <v>2025</v>
      </c>
    </row>
    <row r="4" spans="1:4" s="22" customFormat="1" x14ac:dyDescent="0.5">
      <c r="A4" s="37" t="s">
        <v>25</v>
      </c>
      <c r="B4" s="54">
        <f>'Table 2.0 GDP 2024 to 2025 KP '!B4/'Table 2.0 GDP 2024 to 2025 KP '!$B$28*100</f>
        <v>11.690708137920025</v>
      </c>
      <c r="C4" s="55">
        <f>'Table 2.0 GDP 2024 to 2025 KP '!C4/'Table 2.0 GDP 2024 to 2025 KP '!$C$28*100</f>
        <v>9.4075124848971452</v>
      </c>
      <c r="D4" s="55">
        <f>'Table 2.0 GDP 2024 to 2025 KP '!D4/'Table 2.0 GDP 2024 to 2025 KP '!$D$28*100</f>
        <v>11.108793746741712</v>
      </c>
    </row>
    <row r="5" spans="1:4" s="22" customFormat="1" x14ac:dyDescent="0.5">
      <c r="A5" s="37" t="s">
        <v>2</v>
      </c>
      <c r="B5" s="54">
        <f>'Table 2.0 GDP 2024 to 2025 KP '!B5/'Table 2.0 GDP 2024 to 2025 KP '!$B$28*100</f>
        <v>14.084554489648363</v>
      </c>
      <c r="C5" s="55">
        <f>'Table 2.0 GDP 2024 to 2025 KP '!C5/'Table 2.0 GDP 2024 to 2025 KP '!$C$28*100</f>
        <v>15.629192779152664</v>
      </c>
      <c r="D5" s="55">
        <f>'Table 2.0 GDP 2024 to 2025 KP '!D5/'Table 2.0 GDP 2024 to 2025 KP '!$D$28*100</f>
        <v>15.939928937550448</v>
      </c>
    </row>
    <row r="6" spans="1:4" s="22" customFormat="1" x14ac:dyDescent="0.5">
      <c r="A6" s="37" t="s">
        <v>3</v>
      </c>
      <c r="B6" s="54">
        <f>'Table 2.0 GDP 2024 to 2025 KP '!B6/'Table 2.0 GDP 2024 to 2025 KP '!$B$28*100</f>
        <v>17.376796065506312</v>
      </c>
      <c r="C6" s="55">
        <f>'Table 2.0 GDP 2024 to 2025 KP '!C6/'Table 2.0 GDP 2024 to 2025 KP '!$C$28*100</f>
        <v>17.35424192595389</v>
      </c>
      <c r="D6" s="55">
        <f>'Table 2.0 GDP 2024 to 2025 KP '!D6/'Table 2.0 GDP 2024 to 2025 KP '!$D$28*100</f>
        <v>16.845081573339094</v>
      </c>
    </row>
    <row r="7" spans="1:4" s="22" customFormat="1" x14ac:dyDescent="0.5">
      <c r="A7" s="37" t="s">
        <v>4</v>
      </c>
      <c r="B7" s="54">
        <f>'Table 2.0 GDP 2024 to 2025 KP '!B7/'Table 2.0 GDP 2024 to 2025 KP '!$B$28*100</f>
        <v>2.6255740177038924</v>
      </c>
      <c r="C7" s="55">
        <f>'Table 2.0 GDP 2024 to 2025 KP '!C7/'Table 2.0 GDP 2024 to 2025 KP '!$C$28*100</f>
        <v>2.8515831228480564</v>
      </c>
      <c r="D7" s="55">
        <f>'Table 2.0 GDP 2024 to 2025 KP '!D7/'Table 2.0 GDP 2024 to 2025 KP '!$D$28*100</f>
        <v>3.0268452507537034</v>
      </c>
    </row>
    <row r="8" spans="1:4" s="22" customFormat="1" x14ac:dyDescent="0.5">
      <c r="A8" s="37" t="s">
        <v>5</v>
      </c>
      <c r="B8" s="54">
        <f>'Table 2.0 GDP 2024 to 2025 KP '!B8/'Table 2.0 GDP 2024 to 2025 KP '!$B$28*100</f>
        <v>0.43395986637294898</v>
      </c>
      <c r="C8" s="55">
        <f>'Table 2.0 GDP 2024 to 2025 KP '!C8/'Table 2.0 GDP 2024 to 2025 KP '!$C$28*100</f>
        <v>0.43335395647218838</v>
      </c>
      <c r="D8" s="55">
        <f>'Table 2.0 GDP 2024 to 2025 KP '!D8/'Table 2.0 GDP 2024 to 2025 KP '!$D$28*100</f>
        <v>0.36137154392411985</v>
      </c>
    </row>
    <row r="9" spans="1:4" s="22" customFormat="1" x14ac:dyDescent="0.5">
      <c r="A9" s="37" t="s">
        <v>6</v>
      </c>
      <c r="B9" s="54">
        <f>'Table 2.0 GDP 2024 to 2025 KP '!B9/'Table 2.0 GDP 2024 to 2025 KP '!$B$28*100</f>
        <v>2.0655050112837983</v>
      </c>
      <c r="C9" s="55">
        <f>'Table 2.0 GDP 2024 to 2025 KP '!C9/'Table 2.0 GDP 2024 to 2025 KP '!$C$28*100</f>
        <v>2.1011937222123809</v>
      </c>
      <c r="D9" s="55">
        <f>'Table 2.0 GDP 2024 to 2025 KP '!D9/'Table 2.0 GDP 2024 to 2025 KP '!$D$28*100</f>
        <v>2.102266783992385</v>
      </c>
    </row>
    <row r="10" spans="1:4" s="22" customFormat="1" x14ac:dyDescent="0.5">
      <c r="A10" s="37" t="s">
        <v>7</v>
      </c>
      <c r="B10" s="54">
        <f>'Table 2.0 GDP 2024 to 2025 KP '!B10/'Table 2.0 GDP 2024 to 2025 KP '!$B$28*100</f>
        <v>11.353069652362556</v>
      </c>
      <c r="C10" s="55">
        <f>'Table 2.0 GDP 2024 to 2025 KP '!C10/'Table 2.0 GDP 2024 to 2025 KP '!$C$28*100</f>
        <v>11.449595072334413</v>
      </c>
      <c r="D10" s="55">
        <f>'Table 2.0 GDP 2024 to 2025 KP '!D10/'Table 2.0 GDP 2024 to 2025 KP '!$D$28*100</f>
        <v>10.963404760076582</v>
      </c>
    </row>
    <row r="11" spans="1:4" s="22" customFormat="1" x14ac:dyDescent="0.5">
      <c r="A11" s="37" t="s">
        <v>8</v>
      </c>
      <c r="B11" s="54">
        <f>'Table 2.0 GDP 2024 to 2025 KP '!B11/'Table 2.0 GDP 2024 to 2025 KP '!$B$28*100</f>
        <v>3.4283096273704508</v>
      </c>
      <c r="C11" s="55">
        <f>'Table 2.0 GDP 2024 to 2025 KP '!C11/'Table 2.0 GDP 2024 to 2025 KP '!$C$28*100</f>
        <v>3.6631614381721738</v>
      </c>
      <c r="D11" s="55">
        <f>'Table 2.0 GDP 2024 to 2025 KP '!D11/'Table 2.0 GDP 2024 to 2025 KP '!$D$28*100</f>
        <v>3.7359916047111379</v>
      </c>
    </row>
    <row r="12" spans="1:4" s="22" customFormat="1" x14ac:dyDescent="0.5">
      <c r="A12" s="37" t="s">
        <v>9</v>
      </c>
      <c r="B12" s="54">
        <f>'Table 2.0 GDP 2024 to 2025 KP '!B12/'Table 2.0 GDP 2024 to 2025 KP '!$B$28*100</f>
        <v>4.4960497928917356</v>
      </c>
      <c r="C12" s="55">
        <f>'Table 2.0 GDP 2024 to 2025 KP '!C12/'Table 2.0 GDP 2024 to 2025 KP '!$C$28*100</f>
        <v>4.1349211624691637</v>
      </c>
      <c r="D12" s="55">
        <f>'Table 2.0 GDP 2024 to 2025 KP '!D12/'Table 2.0 GDP 2024 to 2025 KP '!$D$28*100</f>
        <v>4.306844007886335</v>
      </c>
    </row>
    <row r="13" spans="1:4" s="22" customFormat="1" x14ac:dyDescent="0.5">
      <c r="A13" s="37" t="s">
        <v>10</v>
      </c>
      <c r="B13" s="54">
        <f>'Table 2.0 GDP 2024 to 2025 KP '!B13/'Table 2.0 GDP 2024 to 2025 KP '!$B$28*100</f>
        <v>1.7455024918861657</v>
      </c>
      <c r="C13" s="55">
        <f>'Table 2.0 GDP 2024 to 2025 KP '!C13/'Table 2.0 GDP 2024 to 2025 KP '!$C$28*100</f>
        <v>1.7586845974092318</v>
      </c>
      <c r="D13" s="55">
        <f>'Table 2.0 GDP 2024 to 2025 KP '!D13/'Table 2.0 GDP 2024 to 2025 KP '!$D$28*100</f>
        <v>1.7083010184735608</v>
      </c>
    </row>
    <row r="14" spans="1:4" s="22" customFormat="1" x14ac:dyDescent="0.5">
      <c r="A14" s="37" t="s">
        <v>11</v>
      </c>
      <c r="B14" s="54">
        <f>'Table 2.0 GDP 2024 to 2025 KP '!B14/'Table 2.0 GDP 2024 to 2025 KP '!$B$28*100</f>
        <v>6.5539016327605548</v>
      </c>
      <c r="C14" s="55">
        <f>'Table 2.0 GDP 2024 to 2025 KP '!C14/'Table 2.0 GDP 2024 to 2025 KP '!$C$28*100</f>
        <v>6.5274438042373619</v>
      </c>
      <c r="D14" s="55">
        <f>'Table 2.0 GDP 2024 to 2025 KP '!D14/'Table 2.0 GDP 2024 to 2025 KP '!$D$28*100</f>
        <v>6.3090175429599684</v>
      </c>
    </row>
    <row r="15" spans="1:4" s="22" customFormat="1" x14ac:dyDescent="0.5">
      <c r="A15" s="37" t="s">
        <v>12</v>
      </c>
      <c r="B15" s="54">
        <f>'Table 2.0 GDP 2024 to 2025 KP '!B15/'Table 2.0 GDP 2024 to 2025 KP '!$B$28*100</f>
        <v>4.8013210889360396</v>
      </c>
      <c r="C15" s="55">
        <f>'Table 2.0 GDP 2024 to 2025 KP '!C15/'Table 2.0 GDP 2024 to 2025 KP '!$C$28*100</f>
        <v>4.8182128809107594</v>
      </c>
      <c r="D15" s="55">
        <f>'Table 2.0 GDP 2024 to 2025 KP '!D15/'Table 2.0 GDP 2024 to 2025 KP '!$D$28*100</f>
        <v>4.8206735012884874</v>
      </c>
    </row>
    <row r="16" spans="1:4" s="22" customFormat="1" x14ac:dyDescent="0.5">
      <c r="A16" s="37" t="s">
        <v>13</v>
      </c>
      <c r="B16" s="54">
        <f>'Table 2.0 GDP 2024 to 2025 KP '!B16/'Table 2.0 GDP 2024 to 2025 KP '!$B$28*100</f>
        <v>0.15996869947329287</v>
      </c>
      <c r="C16" s="55">
        <f>'Table 2.0 GDP 2024 to 2025 KP '!C16/'Table 2.0 GDP 2024 to 2025 KP '!$C$28*100</f>
        <v>0.15821911738677591</v>
      </c>
      <c r="D16" s="55">
        <f>'Table 2.0 GDP 2024 to 2025 KP '!D16/'Table 2.0 GDP 2024 to 2025 KP '!$D$28*100</f>
        <v>0.14744697354474792</v>
      </c>
    </row>
    <row r="17" spans="1:4" s="22" customFormat="1" x14ac:dyDescent="0.5">
      <c r="A17" s="37" t="s">
        <v>14</v>
      </c>
      <c r="B17" s="54">
        <f>'Table 2.0 GDP 2024 to 2025 KP '!B17/'Table 2.0 GDP 2024 to 2025 KP '!$B$28*100</f>
        <v>0.92698757962454037</v>
      </c>
      <c r="C17" s="55">
        <f>'Table 2.0 GDP 2024 to 2025 KP '!C17/'Table 2.0 GDP 2024 to 2025 KP '!$C$28*100</f>
        <v>0.92499537401232002</v>
      </c>
      <c r="D17" s="55">
        <f>'Table 2.0 GDP 2024 to 2025 KP '!D17/'Table 2.0 GDP 2024 to 2025 KP '!$D$28*100</f>
        <v>0.8816057006409771</v>
      </c>
    </row>
    <row r="18" spans="1:4" s="22" customFormat="1" x14ac:dyDescent="0.5">
      <c r="A18" s="37" t="s">
        <v>15</v>
      </c>
      <c r="B18" s="54">
        <f>'Table 2.0 GDP 2024 to 2025 KP '!B18/'Table 2.0 GDP 2024 to 2025 KP '!$B$28*100</f>
        <v>4.9416399940231619</v>
      </c>
      <c r="C18" s="55">
        <f>'Table 2.0 GDP 2024 to 2025 KP '!C18/'Table 2.0 GDP 2024 to 2025 KP '!$C$28*100</f>
        <v>5.2530562045378719</v>
      </c>
      <c r="D18" s="55">
        <f>'Table 2.0 GDP 2024 to 2025 KP '!D18/'Table 2.0 GDP 2024 to 2025 KP '!$D$28*100</f>
        <v>5.0499399277669319</v>
      </c>
    </row>
    <row r="19" spans="1:4" s="22" customFormat="1" x14ac:dyDescent="0.5">
      <c r="A19" s="37" t="s">
        <v>16</v>
      </c>
      <c r="B19" s="54">
        <f>'Table 2.0 GDP 2024 to 2025 KP '!B19/'Table 2.0 GDP 2024 to 2025 KP '!$B$28*100</f>
        <v>3.6095563961467017</v>
      </c>
      <c r="C19" s="55">
        <f>'Table 2.0 GDP 2024 to 2025 KP '!C19/'Table 2.0 GDP 2024 to 2025 KP '!$C$28*100</f>
        <v>3.6470896431623991</v>
      </c>
      <c r="D19" s="55">
        <f>'Table 2.0 GDP 2024 to 2025 KP '!D19/'Table 2.0 GDP 2024 to 2025 KP '!$D$28*100</f>
        <v>3.4246066457929025</v>
      </c>
    </row>
    <row r="20" spans="1:4" s="22" customFormat="1" x14ac:dyDescent="0.5">
      <c r="A20" s="37" t="s">
        <v>17</v>
      </c>
      <c r="B20" s="54">
        <f>'Table 2.0 GDP 2024 to 2025 KP '!B20/'Table 2.0 GDP 2024 to 2025 KP '!$B$28*100</f>
        <v>1.2285091445336964</v>
      </c>
      <c r="C20" s="55">
        <f>'Table 2.0 GDP 2024 to 2025 KP '!C20/'Table 2.0 GDP 2024 to 2025 KP '!$C$28*100</f>
        <v>1.2584296847032617</v>
      </c>
      <c r="D20" s="55">
        <f>'Table 2.0 GDP 2024 to 2025 KP '!D20/'Table 2.0 GDP 2024 to 2025 KP '!$D$28*100</f>
        <v>1.2337125168411127</v>
      </c>
    </row>
    <row r="21" spans="1:4" s="22" customFormat="1" x14ac:dyDescent="0.5">
      <c r="A21" s="37" t="s">
        <v>18</v>
      </c>
      <c r="B21" s="54">
        <f>'Table 2.0 GDP 2024 to 2025 KP '!B21/'Table 2.0 GDP 2024 to 2025 KP '!$B$28*100</f>
        <v>0.15996783110427715</v>
      </c>
      <c r="C21" s="55">
        <f>'Table 2.0 GDP 2024 to 2025 KP '!C21/'Table 2.0 GDP 2024 to 2025 KP '!$C$28*100</f>
        <v>0.15891984494487996</v>
      </c>
      <c r="D21" s="55">
        <f>'Table 2.0 GDP 2024 to 2025 KP '!D21/'Table 2.0 GDP 2024 to 2025 KP '!$D$28*100</f>
        <v>0.1596543438441376</v>
      </c>
    </row>
    <row r="22" spans="1:4" s="22" customFormat="1" x14ac:dyDescent="0.5">
      <c r="A22" s="37" t="s">
        <v>19</v>
      </c>
      <c r="B22" s="54">
        <f>'Table 2.0 GDP 2024 to 2025 KP '!B22/'Table 2.0 GDP 2024 to 2025 KP '!$B$28*100</f>
        <v>2.2344541681265997</v>
      </c>
      <c r="C22" s="55">
        <f>'Table 2.0 GDP 2024 to 2025 KP '!C22/'Table 2.0 GDP 2024 to 2025 KP '!$C$28*100</f>
        <v>2.2354324484799148</v>
      </c>
      <c r="D22" s="55">
        <f>'Table 2.0 GDP 2024 to 2025 KP '!D22/'Table 2.0 GDP 2024 to 2025 KP '!$D$28*100</f>
        <v>2.0671884597844739</v>
      </c>
    </row>
    <row r="23" spans="1:4" s="22" customFormat="1" x14ac:dyDescent="0.5">
      <c r="A23" s="37" t="s">
        <v>60</v>
      </c>
      <c r="B23" s="54">
        <f>'Table 2.0 GDP 2024 to 2025 KP '!B23/'Table 2.0 GDP 2024 to 2025 KP '!$B$28*100</f>
        <v>0.26909046049502039</v>
      </c>
      <c r="C23" s="55">
        <f>'Table 2.0 GDP 2024 to 2025 KP '!C23/'Table 2.0 GDP 2024 to 2025 KP '!$C$28*100</f>
        <v>0.26652905968936763</v>
      </c>
      <c r="D23" s="55">
        <f>'Table 2.0 GDP 2024 to 2025 KP '!D23/'Table 2.0 GDP 2024 to 2025 KP '!$D$28*100</f>
        <v>0.25048849104279375</v>
      </c>
    </row>
    <row r="24" spans="1:4" s="1" customFormat="1" x14ac:dyDescent="0.5">
      <c r="A24" s="7" t="s">
        <v>20</v>
      </c>
      <c r="B24" s="30">
        <f>'Table 2.0 GDP 2024 to 2025 KP '!B24/'Table 2.0 GDP 2024 to 2025 KP '!$B$28*100</f>
        <v>94.185426291915732</v>
      </c>
      <c r="C24" s="56">
        <f>'Table 2.0 GDP 2024 to 2025 KP '!C24/'Table 2.0 GDP 2024 to 2025 KP '!$C$28*100</f>
        <v>94.031768465340434</v>
      </c>
      <c r="D24" s="153">
        <f>'Table 2.0 GDP 2024 to 2025 KP '!D24/'Table 2.0 GDP 2024 to 2025 KP '!$D$28*100</f>
        <v>94.443163461556679</v>
      </c>
    </row>
    <row r="25" spans="1:4" s="22" customFormat="1" x14ac:dyDescent="0.5">
      <c r="A25" s="37" t="s">
        <v>21</v>
      </c>
      <c r="B25" s="54">
        <f>'Table 2.0 GDP 2024 to 2025 KP '!B25/'Table 2.0 GDP 2024 to 2025 KP '!$B$28*100</f>
        <v>5.8145737080842563</v>
      </c>
      <c r="C25" s="55">
        <f>'Table 2.0 GDP 2024 to 2025 KP '!C25/'Table 2.0 GDP 2024 to 2025 KP '!$C$28*100</f>
        <v>5.9682315346595622</v>
      </c>
      <c r="D25" s="55">
        <f>'Table 2.0 GDP 2024 to 2025 KP '!D25/'Table 2.0 GDP 2024 to 2025 KP '!$D$28*100</f>
        <v>5.55683653844331</v>
      </c>
    </row>
    <row r="26" spans="1:4" s="22" customFormat="1" x14ac:dyDescent="0.5">
      <c r="A26" s="37" t="s">
        <v>22</v>
      </c>
      <c r="B26" s="54">
        <f>'Table 2.0 GDP 2024 to 2025 KP '!B26/'Table 2.0 GDP 2024 to 2025 KP '!$B$28*100</f>
        <v>6.3024311860026074</v>
      </c>
      <c r="C26" s="55">
        <f>'Table 2.0 GDP 2024 to 2025 KP '!C26/'Table 2.0 GDP 2024 to 2025 KP '!$C$28*100</f>
        <v>6.4684503651041849</v>
      </c>
      <c r="D26" s="55">
        <f>'Table 2.0 GDP 2024 to 2025 KP '!D26/'Table 2.0 GDP 2024 to 2025 KP '!$D$28*100</f>
        <v>6.0307736247747483</v>
      </c>
    </row>
    <row r="27" spans="1:4" s="22" customFormat="1" x14ac:dyDescent="0.5">
      <c r="A27" s="37" t="s">
        <v>23</v>
      </c>
      <c r="B27" s="54">
        <f>'Table 2.0 GDP 2024 to 2025 KP '!B27/'Table 2.0 GDP 2024 to 2025 KP '!$B$28*100</f>
        <v>0.48785747791835088</v>
      </c>
      <c r="C27" s="55">
        <f>'Table 2.0 GDP 2024 to 2025 KP '!C27/'Table 2.0 GDP 2024 to 2025 KP '!$C$28*100</f>
        <v>0.50021883044462334</v>
      </c>
      <c r="D27" s="55">
        <f>'Table 2.0 GDP 2024 to 2025 KP '!D27/'Table 2.0 GDP 2024 to 2025 KP '!$D$28*100</f>
        <v>0.47393708633143694</v>
      </c>
    </row>
    <row r="28" spans="1:4" s="1" customFormat="1" x14ac:dyDescent="0.5">
      <c r="A28" s="7" t="s">
        <v>106</v>
      </c>
      <c r="B28" s="30">
        <f>'Table 2.0 GDP 2024 to 2025 KP '!B28/'Table 2.0 GDP 2024 to 2025 KP '!$B$28*100</f>
        <v>100</v>
      </c>
      <c r="C28" s="56">
        <f>'Table 2.0 GDP 2024 to 2025 KP '!C28/'Table 2.0 GDP 2024 to 2025 KP '!$C$28*100</f>
        <v>100</v>
      </c>
      <c r="D28" s="153">
        <f>'Table 2.0 GDP 2024 to 2025 KP '!D28/'Table 2.0 GDP 2024 to 2025 KP '!$D$28*100</f>
        <v>100</v>
      </c>
    </row>
  </sheetData>
  <pageMargins left="0.7" right="0.7" top="0.7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DBA8-32EA-4257-A6D4-0FCD740646BB}">
  <dimension ref="A1:D29"/>
  <sheetViews>
    <sheetView topLeftCell="A6" zoomScaleNormal="100" workbookViewId="0">
      <selection activeCell="F27" sqref="F27"/>
    </sheetView>
  </sheetViews>
  <sheetFormatPr defaultColWidth="8.88671875" defaultRowHeight="14.4" x14ac:dyDescent="0.3"/>
  <cols>
    <col min="1" max="1" width="70" style="35" customWidth="1"/>
    <col min="2" max="2" width="11.109375" style="50" customWidth="1"/>
    <col min="3" max="3" width="14" style="50" customWidth="1"/>
    <col min="4" max="16384" width="8.88671875" style="35"/>
  </cols>
  <sheetData>
    <row r="1" spans="1:4" s="21" customFormat="1" ht="19.2" x14ac:dyDescent="0.5">
      <c r="A1" s="21" t="s">
        <v>107</v>
      </c>
      <c r="B1" s="44"/>
      <c r="C1" s="45"/>
    </row>
    <row r="2" spans="1:4" ht="19.2" x14ac:dyDescent="0.5">
      <c r="A2" s="34"/>
      <c r="B2" s="46" t="s">
        <v>64</v>
      </c>
      <c r="C2" s="46" t="s">
        <v>64</v>
      </c>
      <c r="D2" s="46" t="s">
        <v>64</v>
      </c>
    </row>
    <row r="3" spans="1:4" ht="19.2" x14ac:dyDescent="0.5">
      <c r="A3" s="36" t="s">
        <v>0</v>
      </c>
      <c r="B3" s="47">
        <v>2023</v>
      </c>
      <c r="C3" s="48">
        <v>2024</v>
      </c>
      <c r="D3" s="48">
        <v>2025</v>
      </c>
    </row>
    <row r="4" spans="1:4" ht="19.2" x14ac:dyDescent="0.5">
      <c r="A4" s="37" t="s">
        <v>1</v>
      </c>
      <c r="B4" s="49">
        <f>'Table 2.0 GDP 2024 to 2025 KP '!B4/'Table 2.0 GDP 2024 to 2025 KP '!B4*100-100</f>
        <v>0</v>
      </c>
      <c r="C4" s="64">
        <f>'Table 2.0 GDP 2024 to 2025 KP '!C4/'Table 2.0 GDP 2024 to 2025 KP '!B4*100-100</f>
        <v>-18.128170876944054</v>
      </c>
      <c r="D4" s="64">
        <f>'Table 2.0 GDP 2024 to 2025 KP '!D4/'Table 2.0 GDP 2024 to 2025 KP '!C4*100-100</f>
        <v>27.86999999999999</v>
      </c>
    </row>
    <row r="5" spans="1:4" ht="19.2" x14ac:dyDescent="0.5">
      <c r="A5" s="37" t="s">
        <v>2</v>
      </c>
      <c r="B5" s="49">
        <f>'Table 2.0 GDP 2024 to 2025 KP '!B5/'Table 2.0 GDP 2024 to 2025 KP '!B5*100-100</f>
        <v>0</v>
      </c>
      <c r="C5" s="64">
        <f>'Table 2.0 GDP 2024 to 2025 KP '!C5/'Table 2.0 GDP 2024 to 2025 KP '!B5*100-100</f>
        <v>12.900000000000006</v>
      </c>
      <c r="D5" s="64">
        <f>'Table 2.0 GDP 2024 to 2025 KP '!D5/'Table 2.0 GDP 2024 to 2025 KP '!C5*100-100</f>
        <v>10.439999999999998</v>
      </c>
    </row>
    <row r="6" spans="1:4" ht="19.2" x14ac:dyDescent="0.5">
      <c r="A6" s="37" t="s">
        <v>3</v>
      </c>
      <c r="B6" s="49">
        <f>'Table 2.0 GDP 2024 to 2025 KP '!B6/'Table 2.0 GDP 2024 to 2025 KP '!B6*100-100</f>
        <v>0</v>
      </c>
      <c r="C6" s="64">
        <f>'Table 2.0 GDP 2024 to 2025 KP '!C6/'Table 2.0 GDP 2024 to 2025 KP '!B6*100-100</f>
        <v>1.6099999999999994</v>
      </c>
      <c r="D6" s="64">
        <f>'Table 2.0 GDP 2024 to 2025 KP '!D6/'Table 2.0 GDP 2024 to 2025 KP '!C6*100-100</f>
        <v>5.1099999999999852</v>
      </c>
    </row>
    <row r="7" spans="1:4" ht="19.2" x14ac:dyDescent="0.5">
      <c r="A7" s="37" t="s">
        <v>4</v>
      </c>
      <c r="B7" s="49">
        <f>'Table 2.0 GDP 2024 to 2025 KP '!B7/'Table 2.0 GDP 2024 to 2025 KP '!B7*100-100</f>
        <v>0</v>
      </c>
      <c r="C7" s="64">
        <f>'Table 2.0 GDP 2024 to 2025 KP '!C7/'Table 2.0 GDP 2024 to 2025 KP '!B7*100-100</f>
        <v>10.499999957529596</v>
      </c>
      <c r="D7" s="64">
        <f>'Table 2.0 GDP 2024 to 2025 KP '!D7/'Table 2.0 GDP 2024 to 2025 KP '!C7*100-100</f>
        <v>14.94252873563218</v>
      </c>
    </row>
    <row r="8" spans="1:4" ht="19.2" x14ac:dyDescent="0.5">
      <c r="A8" s="37" t="s">
        <v>5</v>
      </c>
      <c r="B8" s="49">
        <f>'Table 2.0 GDP 2024 to 2025 KP '!B8/'Table 2.0 GDP 2024 to 2025 KP '!B8*100-100</f>
        <v>0</v>
      </c>
      <c r="C8" s="64">
        <f>'Table 2.0 GDP 2024 to 2025 KP '!C8/'Table 2.0 GDP 2024 to 2025 KP '!B8*100-100</f>
        <v>1.5999998677079077</v>
      </c>
      <c r="D8" s="64">
        <f>'Table 2.0 GDP 2024 to 2025 KP '!D8/'Table 2.0 GDP 2024 to 2025 KP '!C8*100-100</f>
        <v>-9.7000000000000028</v>
      </c>
    </row>
    <row r="9" spans="1:4" ht="19.2" x14ac:dyDescent="0.5">
      <c r="A9" s="37" t="s">
        <v>6</v>
      </c>
      <c r="B9" s="49">
        <f>'Table 2.0 GDP 2024 to 2025 KP '!B9/'Table 2.0 GDP 2024 to 2025 KP '!B9*100-100</f>
        <v>0</v>
      </c>
      <c r="C9" s="64">
        <f>'Table 2.0 GDP 2024 to 2025 KP '!C9/'Table 2.0 GDP 2024 to 2025 KP '!B9*100-100</f>
        <v>3.4999999999999858</v>
      </c>
      <c r="D9" s="64">
        <f>'Table 2.0 GDP 2024 to 2025 KP '!D9/'Table 2.0 GDP 2024 to 2025 KP '!C9*100-100</f>
        <v>8.3423618634886196</v>
      </c>
    </row>
    <row r="10" spans="1:4" ht="19.2" x14ac:dyDescent="0.5">
      <c r="A10" s="37" t="s">
        <v>7</v>
      </c>
      <c r="B10" s="49">
        <f>'Table 2.0 GDP 2024 to 2025 KP '!B10/'Table 2.0 GDP 2024 to 2025 KP '!B10*100-100</f>
        <v>0</v>
      </c>
      <c r="C10" s="64">
        <f>'Table 2.0 GDP 2024 to 2025 KP '!C10/'Table 2.0 GDP 2024 to 2025 KP '!B10*100-100</f>
        <v>2.6070811655333586</v>
      </c>
      <c r="D10" s="64">
        <f>'Table 2.0 GDP 2024 to 2025 KP '!D10/'Table 2.0 GDP 2024 to 2025 KP '!C10*100-100</f>
        <v>3.6888088999305069</v>
      </c>
    </row>
    <row r="11" spans="1:4" ht="19.2" x14ac:dyDescent="0.5">
      <c r="A11" s="37" t="s">
        <v>8</v>
      </c>
      <c r="B11" s="49">
        <f>'Table 2.0 GDP 2024 to 2025 KP '!B11/'Table 2.0 GDP 2024 to 2025 KP '!B11*100-100</f>
        <v>0</v>
      </c>
      <c r="C11" s="64">
        <f>'Table 2.0 GDP 2024 to 2025 KP '!C11/'Table 2.0 GDP 2024 to 2025 KP '!B11*100-100</f>
        <v>8.7117604580000005</v>
      </c>
      <c r="D11" s="64">
        <f>'Table 2.0 GDP 2024 to 2025 KP '!D11/'Table 2.0 GDP 2024 to 2025 KP '!C11*100-100</f>
        <v>10.440000000164048</v>
      </c>
    </row>
    <row r="12" spans="1:4" ht="19.2" x14ac:dyDescent="0.5">
      <c r="A12" s="37" t="s">
        <v>9</v>
      </c>
      <c r="B12" s="49">
        <f>'Table 2.0 GDP 2024 to 2025 KP '!B12/'Table 2.0 GDP 2024 to 2025 KP '!B12*100-100</f>
        <v>0</v>
      </c>
      <c r="C12" s="64">
        <f>'Table 2.0 GDP 2024 to 2025 KP '!C12/'Table 2.0 GDP 2024 to 2025 KP '!B12*100-100</f>
        <v>-6.4299999999999073</v>
      </c>
      <c r="D12" s="64">
        <f>'Table 2.0 GDP 2024 to 2025 KP '!D12/'Table 2.0 GDP 2024 to 2025 KP '!C12*100-100</f>
        <v>12.789448619069034</v>
      </c>
    </row>
    <row r="13" spans="1:4" ht="19.2" x14ac:dyDescent="0.5">
      <c r="A13" s="37" t="s">
        <v>10</v>
      </c>
      <c r="B13" s="49">
        <f>'Table 2.0 GDP 2024 to 2025 KP '!B13/'Table 2.0 GDP 2024 to 2025 KP '!B13*100-100</f>
        <v>0</v>
      </c>
      <c r="C13" s="64">
        <f>'Table 2.0 GDP 2024 to 2025 KP '!C13/'Table 2.0 GDP 2024 to 2025 KP '!B13*100-100</f>
        <v>2.5104158000000041</v>
      </c>
      <c r="D13" s="64">
        <f>'Table 2.0 GDP 2024 to 2025 KP '!D13/'Table 2.0 GDP 2024 to 2025 KP '!C13*100-100</f>
        <v>5.1848046840541144</v>
      </c>
    </row>
    <row r="14" spans="1:4" ht="19.2" x14ac:dyDescent="0.5">
      <c r="A14" s="37" t="s">
        <v>11</v>
      </c>
      <c r="B14" s="49">
        <f>'Table 2.0 GDP 2024 to 2025 KP '!B14/'Table 2.0 GDP 2024 to 2025 KP '!B14*100-100</f>
        <v>0</v>
      </c>
      <c r="C14" s="64">
        <f>'Table 2.0 GDP 2024 to 2025 KP '!C14/'Table 2.0 GDP 2024 to 2025 KP '!B14*100-100</f>
        <v>1.3313272237824663</v>
      </c>
      <c r="D14" s="64">
        <f>'Table 2.0 GDP 2024 to 2025 KP '!D14/'Table 2.0 GDP 2024 to 2025 KP '!C14*100-100</f>
        <v>4.6634770631734028</v>
      </c>
    </row>
    <row r="15" spans="1:4" ht="19.2" x14ac:dyDescent="0.5">
      <c r="A15" s="37" t="s">
        <v>12</v>
      </c>
      <c r="B15" s="49">
        <f>'Table 2.0 GDP 2024 to 2025 KP '!B15/'Table 2.0 GDP 2024 to 2025 KP '!B15*100-100</f>
        <v>0</v>
      </c>
      <c r="C15" s="64">
        <f>'Table 2.0 GDP 2024 to 2025 KP '!C15/'Table 2.0 GDP 2024 to 2025 KP '!B15*100-100</f>
        <v>2.0999999999999943</v>
      </c>
      <c r="D15" s="64">
        <f>'Table 2.0 GDP 2024 to 2025 KP '!D15/'Table 2.0 GDP 2024 to 2025 KP '!C15*100-100</f>
        <v>8.3423618634886481</v>
      </c>
    </row>
    <row r="16" spans="1:4" ht="19.2" x14ac:dyDescent="0.5">
      <c r="A16" s="37" t="s">
        <v>13</v>
      </c>
      <c r="B16" s="49">
        <f>'Table 2.0 GDP 2024 to 2025 KP '!B16/'Table 2.0 GDP 2024 to 2025 KP '!B16*100-100</f>
        <v>0</v>
      </c>
      <c r="C16" s="64">
        <f>'Table 2.0 GDP 2024 to 2025 KP '!C16/'Table 2.0 GDP 2024 to 2025 KP '!B16*100-100</f>
        <v>0.62930000000001485</v>
      </c>
      <c r="D16" s="64">
        <f>'Table 2.0 GDP 2024 to 2025 KP '!D16/'Table 2.0 GDP 2024 to 2025 KP '!C16*100-100</f>
        <v>0.91447620585154255</v>
      </c>
    </row>
    <row r="17" spans="1:4" ht="19.2" x14ac:dyDescent="0.5">
      <c r="A17" s="37" t="s">
        <v>14</v>
      </c>
      <c r="B17" s="49">
        <f>'Table 2.0 GDP 2024 to 2025 KP '!B17/'Table 2.0 GDP 2024 to 2025 KP '!B17*100-100</f>
        <v>0</v>
      </c>
      <c r="C17" s="64">
        <f>'Table 2.0 GDP 2024 to 2025 KP '!C17/'Table 2.0 GDP 2024 to 2025 KP '!B17*100-100</f>
        <v>1.5233999999999952</v>
      </c>
      <c r="D17" s="64">
        <f>'Table 2.0 GDP 2024 to 2025 KP '!D17/'Table 2.0 GDP 2024 to 2025 KP '!C17*100-100</f>
        <v>3.2075322716921875</v>
      </c>
    </row>
    <row r="18" spans="1:4" ht="19.2" x14ac:dyDescent="0.5">
      <c r="A18" s="37" t="s">
        <v>15</v>
      </c>
      <c r="B18" s="49">
        <f>'Table 2.0 GDP 2024 to 2025 KP '!B18/'Table 2.0 GDP 2024 to 2025 KP '!B18*100-100</f>
        <v>0</v>
      </c>
      <c r="C18" s="64">
        <f>'Table 2.0 GDP 2024 to 2025 KP '!C18/'Table 2.0 GDP 2024 to 2025 KP '!B18*100-100</f>
        <v>8.1537176866111025</v>
      </c>
      <c r="D18" s="64">
        <f>'Table 2.0 GDP 2024 to 2025 KP '!D18/'Table 2.0 GDP 2024 to 2025 KP '!C18*100-100</f>
        <v>4.1000000000000085</v>
      </c>
    </row>
    <row r="19" spans="1:4" ht="19.2" x14ac:dyDescent="0.5">
      <c r="A19" s="37" t="s">
        <v>16</v>
      </c>
      <c r="B19" s="49">
        <f>'Table 2.0 GDP 2024 to 2025 KP '!B19/'Table 2.0 GDP 2024 to 2025 KP '!B19*100-100</f>
        <v>0</v>
      </c>
      <c r="C19" s="64">
        <f>'Table 2.0 GDP 2024 to 2025 KP '!C19/'Table 2.0 GDP 2024 to 2025 KP '!B19*100-100</f>
        <v>2.7999999999999972</v>
      </c>
      <c r="D19" s="64">
        <f>'Table 2.0 GDP 2024 to 2025 KP '!D19/'Table 2.0 GDP 2024 to 2025 KP '!C19*100-100</f>
        <v>1.6812372618701517</v>
      </c>
    </row>
    <row r="20" spans="1:4" ht="19.2" x14ac:dyDescent="0.5">
      <c r="A20" s="37" t="s">
        <v>17</v>
      </c>
      <c r="B20" s="49">
        <f>'Table 2.0 GDP 2024 to 2025 KP '!B20/'Table 2.0 GDP 2024 to 2025 KP '!B20*100-100</f>
        <v>0</v>
      </c>
      <c r="C20" s="64">
        <f>'Table 2.0 GDP 2024 to 2025 KP '!C20/'Table 2.0 GDP 2024 to 2025 KP '!B20*100-100</f>
        <v>4.2199999999999989</v>
      </c>
      <c r="D20" s="64">
        <f>'Table 2.0 GDP 2024 to 2025 KP '!D20/'Table 2.0 GDP 2024 to 2025 KP '!C20*100-100</f>
        <v>6.160164271047222</v>
      </c>
    </row>
    <row r="21" spans="1:4" ht="19.2" x14ac:dyDescent="0.5">
      <c r="A21" s="37" t="s">
        <v>18</v>
      </c>
      <c r="B21" s="49">
        <f>'Table 2.0 GDP 2024 to 2025 KP '!B21/'Table 2.0 GDP 2024 to 2025 KP '!B21*100-100</f>
        <v>0</v>
      </c>
      <c r="C21" s="64">
        <f>'Table 2.0 GDP 2024 to 2025 KP '!C21/'Table 2.0 GDP 2024 to 2025 KP '!B21*100-100</f>
        <v>1.0755199999999974</v>
      </c>
      <c r="D21" s="64">
        <f>'Table 2.0 GDP 2024 to 2025 KP '!D21/'Table 2.0 GDP 2024 to 2025 KP '!C21*100-100</f>
        <v>8.7875438714976326</v>
      </c>
    </row>
    <row r="22" spans="1:4" ht="19.2" x14ac:dyDescent="0.5">
      <c r="A22" s="37" t="s">
        <v>19</v>
      </c>
      <c r="B22" s="49">
        <f>'Table 2.0 GDP 2024 to 2025 KP '!B22/'Table 2.0 GDP 2024 to 2025 KP '!B22*100-100</f>
        <v>0</v>
      </c>
      <c r="C22" s="64">
        <f>'Table 2.0 GDP 2024 to 2025 KP '!C22/'Table 2.0 GDP 2024 to 2025 KP '!B22*100-100</f>
        <v>1.7865999999999929</v>
      </c>
      <c r="D22" s="64">
        <f>'Table 2.0 GDP 2024 to 2025 KP '!D22/'Table 2.0 GDP 2024 to 2025 KP '!C22*100-100</f>
        <v>0.13711759925121214</v>
      </c>
    </row>
    <row r="23" spans="1:4" ht="19.2" x14ac:dyDescent="0.5">
      <c r="A23" s="37" t="s">
        <v>59</v>
      </c>
      <c r="B23" s="49">
        <f>'Table 2.0 GDP 2024 to 2025 KP '!B23/'Table 2.0 GDP 2024 to 2025 KP '!B23*100-100</f>
        <v>0</v>
      </c>
      <c r="C23" s="64">
        <f>'Table 2.0 GDP 2024 to 2025 KP '!C23/'Table 2.0 GDP 2024 to 2025 KP '!B23*100-100</f>
        <v>0.77360000000000184</v>
      </c>
      <c r="D23" s="64">
        <f>'Table 2.0 GDP 2024 to 2025 KP '!D23/'Table 2.0 GDP 2024 to 2025 KP '!C23*100-100</f>
        <v>1.7700000000000102</v>
      </c>
    </row>
    <row r="24" spans="1:4" s="40" customFormat="1" ht="19.2" x14ac:dyDescent="0.5">
      <c r="A24" s="52" t="s">
        <v>20</v>
      </c>
      <c r="B24" s="29">
        <f>'Table 2.0 GDP 2024 to 2025 KP '!B24/'Table 2.0 GDP 2024 to 2025 KP '!B24*100-100</f>
        <v>0</v>
      </c>
      <c r="C24" s="65">
        <f>'Table 2.0 GDP 2024 to 2025 KP '!C24/'Table 2.0 GDP 2024 to 2025 KP '!B24*100-100</f>
        <v>1.5760696639435707</v>
      </c>
      <c r="D24" s="65">
        <f>'Table 2.0 GDP 2024 to 2025 KP '!D24/'Table 2.0 GDP 2024 to 2025 KP '!C24*100-100</f>
        <v>8.7608233919913516</v>
      </c>
    </row>
    <row r="25" spans="1:4" ht="19.2" x14ac:dyDescent="0.5">
      <c r="A25" s="37" t="s">
        <v>21</v>
      </c>
      <c r="B25" s="49">
        <f>'Table 2.0 GDP 2024 to 2025 KP '!B25/'Table 2.0 GDP 2024 to 2025 KP '!B25*100-100</f>
        <v>0</v>
      </c>
      <c r="C25" s="64">
        <f>'Table 2.0 GDP 2024 to 2025 KP '!C25/'Table 2.0 GDP 2024 to 2025 KP '!B25*100-100</f>
        <v>4.4307245142231722</v>
      </c>
      <c r="D25" s="64">
        <f>'Table 2.0 GDP 2024 to 2025 KP '!D25/'Table 2.0 GDP 2024 to 2025 KP '!C25*100-100</f>
        <v>0.8227464680159926</v>
      </c>
    </row>
    <row r="26" spans="1:4" ht="19.2" x14ac:dyDescent="0.5">
      <c r="A26" s="37" t="s">
        <v>22</v>
      </c>
      <c r="B26" s="49">
        <f>'Table 2.0 GDP 2024 to 2025 KP '!B26/'Table 2.0 GDP 2024 to 2025 KP '!B26*100-100</f>
        <v>0</v>
      </c>
      <c r="C26" s="64">
        <f>'Table 2.0 GDP 2024 to 2025 KP '!C26/'Table 2.0 GDP 2024 to 2025 KP '!B26*100-100</f>
        <v>4.4221535706208499</v>
      </c>
      <c r="D26" s="64">
        <f>'Table 2.0 GDP 2024 to 2025 KP '!D26/'Table 2.0 GDP 2024 to 2025 KP '!C26*100-100</f>
        <v>0.96000000000000796</v>
      </c>
    </row>
    <row r="27" spans="1:4" ht="19.2" x14ac:dyDescent="0.5">
      <c r="A27" s="37" t="s">
        <v>23</v>
      </c>
      <c r="B27" s="49">
        <f>'Table 2.0 GDP 2024 to 2025 KP '!B27/'Table 2.0 GDP 2024 to 2025 KP '!B27*100-100</f>
        <v>0</v>
      </c>
      <c r="C27" s="64">
        <f>'Table 2.0 GDP 2024 to 2025 KP '!C27/'Table 2.0 GDP 2024 to 2025 KP '!B27*100-100</f>
        <v>4.3199999999999505</v>
      </c>
      <c r="D27" s="64">
        <f>'Table 2.0 GDP 2024 to 2025 KP '!D27/'Table 2.0 GDP 2024 to 2025 KP '!C27*100-100</f>
        <v>2.5976050000000299</v>
      </c>
    </row>
    <row r="28" spans="1:4" s="40" customFormat="1" ht="19.2" x14ac:dyDescent="0.5">
      <c r="A28" s="52" t="s">
        <v>24</v>
      </c>
      <c r="B28" s="93">
        <f>'Table 2.0 GDP 2024 to 2025 KP '!B28/'Table 2.0 GDP 2024 to 2025 KP '!B28*100-100</f>
        <v>0</v>
      </c>
      <c r="C28" s="65">
        <f>'Table 2.0 GDP 2024 to 2025 KP '!C28/'Table 2.0 GDP 2024 to 2025 KP '!B28*100-100</f>
        <v>1.7420556743244617</v>
      </c>
      <c r="D28" s="65">
        <f>'Table 2.0 GDP 2024 to 2025 KP '!D28/'Table 2.0 GDP 2024 to 2025 KP '!C28*100-100</f>
        <v>8.2870605817691398</v>
      </c>
    </row>
    <row r="29" spans="1:4" x14ac:dyDescent="0.3">
      <c r="C29" s="51"/>
    </row>
  </sheetData>
  <pageMargins left="0.7" right="0.7" top="0.75" bottom="0.75" header="0.3" footer="0.3"/>
  <pageSetup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56D8-8AC6-4217-8D69-B4EB03CFF974}">
  <dimension ref="A1:G34"/>
  <sheetViews>
    <sheetView zoomScaleNormal="100" workbookViewId="0">
      <pane xSplit="1" ySplit="2" topLeftCell="B13" activePane="bottomRight" state="frozen"/>
      <selection pane="topRight" activeCell="B1" sqref="B1"/>
      <selection pane="bottomLeft" activeCell="A5" sqref="A5"/>
      <selection pane="bottomRight" activeCell="E33" sqref="E33"/>
    </sheetView>
  </sheetViews>
  <sheetFormatPr defaultColWidth="8.88671875" defaultRowHeight="14.4" x14ac:dyDescent="0.3"/>
  <cols>
    <col min="1" max="1" width="36.109375" style="35" customWidth="1"/>
    <col min="2" max="2" width="24.5546875" style="35" customWidth="1"/>
    <col min="3" max="3" width="24" style="35" customWidth="1"/>
    <col min="4" max="4" width="24" style="35" bestFit="1" customWidth="1"/>
    <col min="5" max="5" width="22.88671875" style="35" customWidth="1"/>
    <col min="6" max="6" width="26.5546875" style="35" bestFit="1" customWidth="1"/>
    <col min="7" max="7" width="2.33203125" style="35" customWidth="1"/>
    <col min="8" max="16384" width="8.88671875" style="35"/>
  </cols>
  <sheetData>
    <row r="1" spans="1:7" ht="19.2" x14ac:dyDescent="0.5">
      <c r="A1" s="21" t="s">
        <v>70</v>
      </c>
    </row>
    <row r="2" spans="1:7" ht="19.2" x14ac:dyDescent="0.5">
      <c r="A2" s="36" t="s">
        <v>0</v>
      </c>
      <c r="B2" s="122">
        <v>2019</v>
      </c>
      <c r="C2" s="122">
        <v>2020</v>
      </c>
      <c r="D2" s="122">
        <v>2021</v>
      </c>
      <c r="E2" s="122">
        <v>2022</v>
      </c>
      <c r="F2" s="122">
        <v>2023</v>
      </c>
      <c r="G2" s="69"/>
    </row>
    <row r="3" spans="1:7" ht="19.2" x14ac:dyDescent="0.5">
      <c r="A3" s="37" t="s">
        <v>1</v>
      </c>
      <c r="B3" s="124">
        <v>73607842054.612747</v>
      </c>
      <c r="C3" s="32">
        <v>427359369439.43042</v>
      </c>
      <c r="D3" s="32">
        <v>997407788064.70935</v>
      </c>
      <c r="E3" s="32">
        <v>3147848438096.1411</v>
      </c>
      <c r="F3" s="41">
        <v>19406712394032.199</v>
      </c>
      <c r="G3" s="66"/>
    </row>
    <row r="4" spans="1:7" ht="19.2" x14ac:dyDescent="0.5">
      <c r="A4" s="37" t="s">
        <v>2</v>
      </c>
      <c r="B4" s="124">
        <v>68148257513.436165</v>
      </c>
      <c r="C4" s="32">
        <v>439260057759.38184</v>
      </c>
      <c r="D4" s="32">
        <v>906338425978.04712</v>
      </c>
      <c r="E4" s="32">
        <v>4199970809137.8394</v>
      </c>
      <c r="F4" s="41">
        <v>22026084564402</v>
      </c>
      <c r="G4" s="66"/>
    </row>
    <row r="5" spans="1:7" ht="19.2" x14ac:dyDescent="0.5">
      <c r="A5" s="37" t="s">
        <v>3</v>
      </c>
      <c r="B5" s="124">
        <v>39411708067.696884</v>
      </c>
      <c r="C5" s="32">
        <v>282660483426.85046</v>
      </c>
      <c r="D5" s="32">
        <v>518400680669.88678</v>
      </c>
      <c r="E5" s="32">
        <v>3332206843348.5513</v>
      </c>
      <c r="F5" s="41">
        <v>25753018122188.703</v>
      </c>
      <c r="G5" s="66"/>
    </row>
    <row r="6" spans="1:7" ht="19.2" x14ac:dyDescent="0.5">
      <c r="A6" s="37" t="s">
        <v>4</v>
      </c>
      <c r="B6" s="124">
        <v>7976313245.4448204</v>
      </c>
      <c r="C6" s="32">
        <v>48466021838.011505</v>
      </c>
      <c r="D6" s="32">
        <v>98647250007.329987</v>
      </c>
      <c r="E6" s="32">
        <v>277015717948.84375</v>
      </c>
      <c r="F6" s="41">
        <v>3425277542514</v>
      </c>
      <c r="G6" s="66"/>
    </row>
    <row r="7" spans="1:7" ht="19.2" x14ac:dyDescent="0.5">
      <c r="A7" s="37" t="s">
        <v>5</v>
      </c>
      <c r="B7" s="124">
        <v>372182810.00569242</v>
      </c>
      <c r="C7" s="32">
        <v>2705894266.1261296</v>
      </c>
      <c r="D7" s="32">
        <v>4378809741.0254993</v>
      </c>
      <c r="E7" s="32">
        <v>20429385178.861103</v>
      </c>
      <c r="F7" s="41">
        <v>789586091205</v>
      </c>
      <c r="G7" s="66"/>
    </row>
    <row r="8" spans="1:7" ht="19.2" x14ac:dyDescent="0.5">
      <c r="A8" s="37" t="s">
        <v>6</v>
      </c>
      <c r="B8" s="124">
        <v>10441833310.335951</v>
      </c>
      <c r="C8" s="32">
        <v>55786978075.58812</v>
      </c>
      <c r="D8" s="32">
        <v>185965003715.17578</v>
      </c>
      <c r="E8" s="32">
        <v>744668462557</v>
      </c>
      <c r="F8" s="41">
        <v>4109875966063.8003</v>
      </c>
      <c r="G8" s="66"/>
    </row>
    <row r="9" spans="1:7" ht="19.2" x14ac:dyDescent="0.5">
      <c r="A9" s="37" t="s">
        <v>7</v>
      </c>
      <c r="B9" s="124">
        <v>33396732931.176086</v>
      </c>
      <c r="C9" s="32">
        <v>230638128364.36081</v>
      </c>
      <c r="D9" s="32">
        <v>602130825486.51257</v>
      </c>
      <c r="E9" s="32">
        <v>1244378788019.6985</v>
      </c>
      <c r="F9" s="41">
        <v>19945759369206.828</v>
      </c>
      <c r="G9" s="66"/>
    </row>
    <row r="10" spans="1:7" ht="19.2" x14ac:dyDescent="0.5">
      <c r="A10" s="37" t="s">
        <v>8</v>
      </c>
      <c r="B10" s="124">
        <v>6209732109.8611393</v>
      </c>
      <c r="C10" s="32">
        <v>46482942946.515121</v>
      </c>
      <c r="D10" s="32">
        <v>83160108401.523956</v>
      </c>
      <c r="E10" s="32">
        <v>406278032709.96967</v>
      </c>
      <c r="F10" s="41">
        <v>5218833324907.9316</v>
      </c>
      <c r="G10" s="66"/>
    </row>
    <row r="11" spans="1:7" ht="19.2" x14ac:dyDescent="0.5">
      <c r="A11" s="37" t="s">
        <v>9</v>
      </c>
      <c r="B11" s="32">
        <v>5327919144.5020351</v>
      </c>
      <c r="C11" s="32">
        <v>23363669645.919842</v>
      </c>
      <c r="D11" s="32">
        <v>90773483396.774597</v>
      </c>
      <c r="E11" s="32">
        <v>338854256768.28772</v>
      </c>
      <c r="F11" s="41">
        <v>3708716609221.4102</v>
      </c>
      <c r="G11" s="66"/>
    </row>
    <row r="12" spans="1:7" ht="19.2" x14ac:dyDescent="0.5">
      <c r="A12" s="37" t="s">
        <v>10</v>
      </c>
      <c r="B12" s="32">
        <v>10716044314.357105</v>
      </c>
      <c r="C12" s="32">
        <v>67802154794.633888</v>
      </c>
      <c r="D12" s="32">
        <v>130166889675.06982</v>
      </c>
      <c r="E12" s="32">
        <v>399909850811.78162</v>
      </c>
      <c r="F12" s="41">
        <v>3127761725888.8896</v>
      </c>
      <c r="G12" s="66"/>
    </row>
    <row r="13" spans="1:7" ht="19.2" x14ac:dyDescent="0.5">
      <c r="A13" s="37" t="s">
        <v>11</v>
      </c>
      <c r="B13" s="32">
        <v>14929391571.705664</v>
      </c>
      <c r="C13" s="32">
        <v>102791733524.21301</v>
      </c>
      <c r="D13" s="32">
        <v>226730497331.64191</v>
      </c>
      <c r="E13" s="32">
        <v>927277287761.59985</v>
      </c>
      <c r="F13" s="41">
        <v>18350051979577.844</v>
      </c>
      <c r="G13" s="66"/>
    </row>
    <row r="14" spans="1:7" ht="19.2" x14ac:dyDescent="0.5">
      <c r="A14" s="37" t="s">
        <v>12</v>
      </c>
      <c r="B14" s="32">
        <v>9320219814.5575409</v>
      </c>
      <c r="C14" s="32">
        <v>55158803357.060738</v>
      </c>
      <c r="D14" s="32">
        <v>110881870437.77559</v>
      </c>
      <c r="E14" s="32">
        <v>657034100080.77698</v>
      </c>
      <c r="F14" s="41">
        <v>4350158090898.7744</v>
      </c>
      <c r="G14" s="66"/>
    </row>
    <row r="15" spans="1:7" ht="19.2" x14ac:dyDescent="0.5">
      <c r="A15" s="37" t="s">
        <v>13</v>
      </c>
      <c r="B15" s="32">
        <v>2861014168.6781454</v>
      </c>
      <c r="C15" s="32">
        <v>18871400707.575142</v>
      </c>
      <c r="D15" s="32">
        <v>22357187942.905628</v>
      </c>
      <c r="E15" s="32">
        <v>69446679129.413071</v>
      </c>
      <c r="F15" s="41">
        <v>1110873437281.679</v>
      </c>
      <c r="G15" s="66"/>
    </row>
    <row r="16" spans="1:7" ht="19.2" x14ac:dyDescent="0.5">
      <c r="A16" s="37" t="s">
        <v>14</v>
      </c>
      <c r="B16" s="32">
        <v>3408370652.2965479</v>
      </c>
      <c r="C16" s="32">
        <v>16951056882.476179</v>
      </c>
      <c r="D16" s="32">
        <v>23473726721.67387</v>
      </c>
      <c r="E16" s="32">
        <v>350674403250.98871</v>
      </c>
      <c r="F16" s="41">
        <v>4112190134341.689</v>
      </c>
      <c r="G16" s="66"/>
    </row>
    <row r="17" spans="1:7" ht="19.2" x14ac:dyDescent="0.5">
      <c r="A17" s="37" t="s">
        <v>15</v>
      </c>
      <c r="B17" s="32">
        <v>4724900775.7361584</v>
      </c>
      <c r="C17" s="32">
        <v>38512699051.49176</v>
      </c>
      <c r="D17" s="32">
        <v>124029766379.86079</v>
      </c>
      <c r="E17" s="32">
        <v>194393605774.33121</v>
      </c>
      <c r="F17" s="41">
        <v>7361478589748.54</v>
      </c>
      <c r="G17" s="66"/>
    </row>
    <row r="18" spans="1:7" ht="19.2" x14ac:dyDescent="0.5">
      <c r="A18" s="37" t="s">
        <v>16</v>
      </c>
      <c r="B18" s="32">
        <v>7668969142.0719147</v>
      </c>
      <c r="C18" s="32">
        <v>43601975983.730942</v>
      </c>
      <c r="D18" s="32">
        <v>110746628998.01237</v>
      </c>
      <c r="E18" s="32">
        <v>166352653055.00073</v>
      </c>
      <c r="F18" s="41">
        <v>7093532523512.375</v>
      </c>
      <c r="G18" s="66"/>
    </row>
    <row r="19" spans="1:7" ht="19.2" x14ac:dyDescent="0.5">
      <c r="A19" s="37" t="s">
        <v>17</v>
      </c>
      <c r="B19" s="32">
        <v>4552791053.2385511</v>
      </c>
      <c r="C19" s="32">
        <v>34208013605.368378</v>
      </c>
      <c r="D19" s="32">
        <v>116047513943.37056</v>
      </c>
      <c r="E19" s="32">
        <v>225412939705.43939</v>
      </c>
      <c r="F19" s="41">
        <v>3409265769905.0015</v>
      </c>
      <c r="G19" s="66"/>
    </row>
    <row r="20" spans="1:7" ht="19.2" x14ac:dyDescent="0.5">
      <c r="A20" s="37" t="s">
        <v>18</v>
      </c>
      <c r="B20" s="32">
        <v>1691168373.4264596</v>
      </c>
      <c r="C20" s="32">
        <v>5259497406.4830284</v>
      </c>
      <c r="D20" s="32">
        <v>9270500227.1384544</v>
      </c>
      <c r="E20" s="32">
        <v>11238203819.711121</v>
      </c>
      <c r="F20" s="41">
        <v>219130068710.77902</v>
      </c>
      <c r="G20" s="66"/>
    </row>
    <row r="21" spans="1:7" ht="19.2" x14ac:dyDescent="0.5">
      <c r="A21" s="37" t="s">
        <v>19</v>
      </c>
      <c r="B21" s="32">
        <v>5072254238.7573891</v>
      </c>
      <c r="C21" s="32">
        <v>29562081546.218163</v>
      </c>
      <c r="D21" s="32">
        <v>94859623939.600418</v>
      </c>
      <c r="E21" s="32">
        <v>275067563311.88885</v>
      </c>
      <c r="F21" s="41">
        <v>5073029218973.2207</v>
      </c>
      <c r="G21" s="66"/>
    </row>
    <row r="22" spans="1:7" ht="19.2" x14ac:dyDescent="0.5">
      <c r="A22" s="37" t="s">
        <v>59</v>
      </c>
      <c r="B22" s="32">
        <v>2723845946.7617736</v>
      </c>
      <c r="C22" s="32">
        <v>3773634783.9935999</v>
      </c>
      <c r="D22" s="32">
        <v>4462406070.9773808</v>
      </c>
      <c r="E22" s="32">
        <v>21659242714.797016</v>
      </c>
      <c r="F22" s="41">
        <v>596873143457</v>
      </c>
      <c r="G22" s="66"/>
    </row>
    <row r="23" spans="1:7" s="40" customFormat="1" ht="19.2" x14ac:dyDescent="0.5">
      <c r="A23" s="36" t="s">
        <v>20</v>
      </c>
      <c r="B23" s="123">
        <f>SUM(B3:B22)</f>
        <v>312561491238.65875</v>
      </c>
      <c r="C23" s="123">
        <f>SUM(C3:C22)</f>
        <v>1973216597405.4292</v>
      </c>
      <c r="D23" s="123">
        <f>SUM(D3:D22)</f>
        <v>4460228987129.0127</v>
      </c>
      <c r="E23" s="123">
        <f>SUM(E3:E22)</f>
        <v>17010117263180.918</v>
      </c>
      <c r="F23" s="39">
        <f>SUM(F3:F22)</f>
        <v>159188208666037.66</v>
      </c>
      <c r="G23" s="67"/>
    </row>
    <row r="24" spans="1:7" ht="19.2" x14ac:dyDescent="0.5">
      <c r="A24" s="37" t="s">
        <v>21</v>
      </c>
      <c r="B24" s="32">
        <f>B25-B26</f>
        <v>11621836791.276579</v>
      </c>
      <c r="C24" s="32">
        <f>C25-C26</f>
        <v>76758238370.411789</v>
      </c>
      <c r="D24" s="32">
        <f>D25-D26</f>
        <v>181974576284</v>
      </c>
      <c r="E24" s="32">
        <f>E25-E26</f>
        <v>1440184109397</v>
      </c>
      <c r="F24" s="32">
        <f>F25-F26</f>
        <v>9599841665201.8691</v>
      </c>
      <c r="G24" s="68"/>
    </row>
    <row r="25" spans="1:7" ht="19.2" x14ac:dyDescent="0.5">
      <c r="A25" s="37" t="s">
        <v>22</v>
      </c>
      <c r="B25" s="32">
        <v>12027704944.276579</v>
      </c>
      <c r="C25" s="32">
        <v>81663923357.411789</v>
      </c>
      <c r="D25" s="32">
        <v>189390714382</v>
      </c>
      <c r="E25" s="32">
        <v>1486825567784</v>
      </c>
      <c r="F25" s="41">
        <v>9825180861606.8594</v>
      </c>
      <c r="G25" s="66"/>
    </row>
    <row r="26" spans="1:7" ht="19.2" x14ac:dyDescent="0.5">
      <c r="A26" s="37" t="s">
        <v>23</v>
      </c>
      <c r="B26" s="32">
        <v>405868153</v>
      </c>
      <c r="C26" s="32">
        <v>4905684987</v>
      </c>
      <c r="D26" s="32">
        <v>7416138098</v>
      </c>
      <c r="E26" s="32">
        <v>46641458387</v>
      </c>
      <c r="F26" s="41">
        <v>225339196404.98999</v>
      </c>
      <c r="G26" s="66"/>
    </row>
    <row r="27" spans="1:7" s="40" customFormat="1" ht="19.2" x14ac:dyDescent="0.5">
      <c r="A27" s="36" t="s">
        <v>24</v>
      </c>
      <c r="B27" s="39">
        <f>B23+B24</f>
        <v>324183328029.9353</v>
      </c>
      <c r="C27" s="39">
        <f>C23+C24</f>
        <v>2049974835775.8411</v>
      </c>
      <c r="D27" s="39">
        <f>D23+D24</f>
        <v>4642203563413.0127</v>
      </c>
      <c r="E27" s="39">
        <f>E23+E24</f>
        <v>18450301372577.918</v>
      </c>
      <c r="F27" s="39">
        <f>F23+F24</f>
        <v>168788050331239.53</v>
      </c>
      <c r="G27" s="67"/>
    </row>
    <row r="28" spans="1:7" ht="19.2" x14ac:dyDescent="0.5">
      <c r="A28" s="37"/>
      <c r="B28" s="37"/>
      <c r="C28" s="37"/>
      <c r="D28" s="37"/>
      <c r="E28" s="37"/>
      <c r="F28" s="37"/>
    </row>
    <row r="29" spans="1:7" ht="19.2" x14ac:dyDescent="0.5">
      <c r="A29" s="37" t="s">
        <v>93</v>
      </c>
      <c r="B29" s="37">
        <v>8.25</v>
      </c>
      <c r="C29" s="37">
        <v>60.744999999999997</v>
      </c>
      <c r="D29" s="37">
        <v>128.94499999999999</v>
      </c>
      <c r="E29" s="37">
        <v>473.5</v>
      </c>
      <c r="F29" s="37">
        <v>3795.01</v>
      </c>
    </row>
    <row r="30" spans="1:7" x14ac:dyDescent="0.3">
      <c r="D30" s="38"/>
    </row>
    <row r="31" spans="1:7" x14ac:dyDescent="0.3">
      <c r="C31" s="38"/>
    </row>
    <row r="34" spans="4:4" ht="19.2" x14ac:dyDescent="0.5">
      <c r="D34" s="37"/>
    </row>
  </sheetData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7B68-BBB3-4CCF-97B1-8640ACB15414}">
  <dimension ref="A1:F27"/>
  <sheetViews>
    <sheetView zoomScaleNormal="100" workbookViewId="0">
      <selection activeCell="B1" sqref="B1"/>
    </sheetView>
  </sheetViews>
  <sheetFormatPr defaultColWidth="8.88671875" defaultRowHeight="19.2" x14ac:dyDescent="0.5"/>
  <cols>
    <col min="1" max="1" width="66.5546875" style="6" customWidth="1"/>
    <col min="2" max="2" width="12.5546875" style="6" customWidth="1"/>
    <col min="3" max="6" width="9.5546875" style="6" bestFit="1" customWidth="1"/>
    <col min="7" max="16384" width="8.88671875" style="6"/>
  </cols>
  <sheetData>
    <row r="1" spans="1:6" s="1" customFormat="1" x14ac:dyDescent="0.5">
      <c r="A1" s="1" t="s">
        <v>71</v>
      </c>
    </row>
    <row r="2" spans="1:6" s="1" customFormat="1" x14ac:dyDescent="0.5">
      <c r="A2" s="3" t="s">
        <v>0</v>
      </c>
      <c r="B2" s="3">
        <v>2019</v>
      </c>
      <c r="C2" s="3">
        <v>2020</v>
      </c>
      <c r="D2" s="3">
        <v>2021</v>
      </c>
      <c r="E2" s="3">
        <v>2022</v>
      </c>
      <c r="F2" s="3">
        <v>2023</v>
      </c>
    </row>
    <row r="3" spans="1:6" x14ac:dyDescent="0.5">
      <c r="A3" s="4" t="s">
        <v>25</v>
      </c>
      <c r="B3" s="8">
        <f>'Table 3.0 GDP CP ZWL 2019 _2023'!B3/'Table 3.0 GDP CP ZWL 2019 _2023'!$B$27*100</f>
        <v>22.705622310045428</v>
      </c>
      <c r="C3" s="8">
        <f>'Table 3.0 GDP CP ZWL 2019 _2023'!C3/'Table 3.0 GDP CP ZWL 2019 _2023'!$C$27*100</f>
        <v>20.847054411655275</v>
      </c>
      <c r="D3" s="8">
        <f>'Table 3.0 GDP CP ZWL 2019 _2023'!D3/'Table 3.0 GDP CP ZWL 2019 _2023'!$D$27*100</f>
        <v>21.485653837450446</v>
      </c>
      <c r="E3" s="8">
        <f>'Table 3.0 GDP CP ZWL 2019 _2023'!E3/'Table 3.0 GDP CP ZWL 2019 _2023'!$E$27*100</f>
        <v>17.061230461929938</v>
      </c>
      <c r="F3" s="8">
        <f>'Table 3.0 GDP CP ZWL 2019 _2023'!F3/'Table 3.0 GDP CP ZWL 2019 _2023'!$F$27*100</f>
        <v>11.497681474457067</v>
      </c>
    </row>
    <row r="4" spans="1:6" x14ac:dyDescent="0.5">
      <c r="A4" s="4" t="s">
        <v>2</v>
      </c>
      <c r="B4" s="8">
        <f>'Table 3.0 GDP CP ZWL 2019 _2023'!B4/'Table 3.0 GDP CP ZWL 2019 _2023'!$B$27*100</f>
        <v>21.021518264857626</v>
      </c>
      <c r="C4" s="8">
        <f>'Table 3.0 GDP CP ZWL 2019 _2023'!C4/'Table 3.0 GDP CP ZWL 2019 _2023'!$C$27*100</f>
        <v>21.427582919238024</v>
      </c>
      <c r="D4" s="8">
        <f>'Table 3.0 GDP CP ZWL 2019 _2023'!D4/'Table 3.0 GDP CP ZWL 2019 _2023'!$D$27*100</f>
        <v>19.523883724558054</v>
      </c>
      <c r="E4" s="8">
        <f>'Table 3.0 GDP CP ZWL 2019 _2023'!E4/'Table 3.0 GDP CP ZWL 2019 _2023'!$E$27*100</f>
        <v>22.763697591303952</v>
      </c>
      <c r="F4" s="8">
        <f>'Table 3.0 GDP CP ZWL 2019 _2023'!F4/'Table 3.0 GDP CP ZWL 2019 _2023'!$F$27*100</f>
        <v>13.049552098727798</v>
      </c>
    </row>
    <row r="5" spans="1:6" x14ac:dyDescent="0.5">
      <c r="A5" s="4" t="s">
        <v>3</v>
      </c>
      <c r="B5" s="8">
        <f>'Table 3.0 GDP CP ZWL 2019 _2023'!B5/'Table 3.0 GDP CP ZWL 2019 _2023'!$B$27*100</f>
        <v>12.157228537075659</v>
      </c>
      <c r="C5" s="8">
        <f>'Table 3.0 GDP CP ZWL 2019 _2023'!C5/'Table 3.0 GDP CP ZWL 2019 _2023'!$C$27*100</f>
        <v>13.788485521573426</v>
      </c>
      <c r="D5" s="8">
        <f>'Table 3.0 GDP CP ZWL 2019 _2023'!D5/'Table 3.0 GDP CP ZWL 2019 _2023'!$D$27*100</f>
        <v>11.167125129014192</v>
      </c>
      <c r="E5" s="8">
        <f>'Table 3.0 GDP CP ZWL 2019 _2023'!E5/'Table 3.0 GDP CP ZWL 2019 _2023'!$E$27*100</f>
        <v>18.060446688969005</v>
      </c>
      <c r="F5" s="8">
        <f>'Table 3.0 GDP CP ZWL 2019 _2023'!F5/'Table 3.0 GDP CP ZWL 2019 _2023'!$F$27*100</f>
        <v>15.257607438233617</v>
      </c>
    </row>
    <row r="6" spans="1:6" x14ac:dyDescent="0.5">
      <c r="A6" s="4" t="s">
        <v>4</v>
      </c>
      <c r="B6" s="8">
        <f>'Table 3.0 GDP CP ZWL 2019 _2023'!B6/'Table 3.0 GDP CP ZWL 2019 _2023'!$B$27*100</f>
        <v>2.4604328957682493</v>
      </c>
      <c r="C6" s="8">
        <f>'Table 3.0 GDP CP ZWL 2019 _2023'!C6/'Table 3.0 GDP CP ZWL 2019 _2023'!$C$27*100</f>
        <v>2.3642252086313476</v>
      </c>
      <c r="D6" s="8">
        <f>'Table 3.0 GDP CP ZWL 2019 _2023'!D6/'Table 3.0 GDP CP ZWL 2019 _2023'!$D$27*100</f>
        <v>2.1250091397285291</v>
      </c>
      <c r="E6" s="8">
        <f>'Table 3.0 GDP CP ZWL 2019 _2023'!E6/'Table 3.0 GDP CP ZWL 2019 _2023'!$E$27*100</f>
        <v>1.5014156807246695</v>
      </c>
      <c r="F6" s="8">
        <f>'Table 3.0 GDP CP ZWL 2019 _2023'!F6/'Table 3.0 GDP CP ZWL 2019 _2023'!$F$27*100</f>
        <v>2.0293365174797833</v>
      </c>
    </row>
    <row r="7" spans="1:6" x14ac:dyDescent="0.5">
      <c r="A7" s="4" t="s">
        <v>5</v>
      </c>
      <c r="B7" s="8">
        <f>'Table 3.0 GDP CP ZWL 2019 _2023'!B7/'Table 3.0 GDP CP ZWL 2019 _2023'!$B$27*100</f>
        <v>0.11480627713567207</v>
      </c>
      <c r="C7" s="8">
        <f>'Table 3.0 GDP CP ZWL 2019 _2023'!C7/'Table 3.0 GDP CP ZWL 2019 _2023'!$C$27*100</f>
        <v>0.13199646253716313</v>
      </c>
      <c r="D7" s="8">
        <f>'Table 3.0 GDP CP ZWL 2019 _2023'!D7/'Table 3.0 GDP CP ZWL 2019 _2023'!$D$27*100</f>
        <v>9.432610356720629E-2</v>
      </c>
      <c r="E7" s="8">
        <f>'Table 3.0 GDP CP ZWL 2019 _2023'!E7/'Table 3.0 GDP CP ZWL 2019 _2023'!$E$27*100</f>
        <v>0.11072656628376071</v>
      </c>
      <c r="F7" s="8">
        <f>'Table 3.0 GDP CP ZWL 2019 _2023'!F7/'Table 3.0 GDP CP ZWL 2019 _2023'!$F$27*100</f>
        <v>0.46779738829583623</v>
      </c>
    </row>
    <row r="8" spans="1:6" x14ac:dyDescent="0.5">
      <c r="A8" s="4" t="s">
        <v>6</v>
      </c>
      <c r="B8" s="8">
        <f>'Table 3.0 GDP CP ZWL 2019 _2023'!B8/'Table 3.0 GDP CP ZWL 2019 _2023'!$B$27*100</f>
        <v>3.2209655486576243</v>
      </c>
      <c r="C8" s="8">
        <f>'Table 3.0 GDP CP ZWL 2019 _2023'!C8/'Table 3.0 GDP CP ZWL 2019 _2023'!$C$27*100</f>
        <v>2.7213494088806596</v>
      </c>
      <c r="D8" s="8">
        <f>'Table 3.0 GDP CP ZWL 2019 _2023'!D8/'Table 3.0 GDP CP ZWL 2019 _2023'!$D$27*100</f>
        <v>4.0059640034064277</v>
      </c>
      <c r="E8" s="8">
        <f>'Table 3.0 GDP CP ZWL 2019 _2023'!E8/'Table 3.0 GDP CP ZWL 2019 _2023'!$E$27*100</f>
        <v>4.0360775009549519</v>
      </c>
      <c r="F8" s="8">
        <f>'Table 3.0 GDP CP ZWL 2019 _2023'!F8/'Table 3.0 GDP CP ZWL 2019 _2023'!$F$27*100</f>
        <v>2.4349330168802465</v>
      </c>
    </row>
    <row r="9" spans="1:6" x14ac:dyDescent="0.5">
      <c r="A9" s="4" t="s">
        <v>7</v>
      </c>
      <c r="B9" s="8">
        <f>'Table 3.0 GDP CP ZWL 2019 _2023'!B9/'Table 3.0 GDP CP ZWL 2019 _2023'!$B$27*100</f>
        <v>10.301804578948676</v>
      </c>
      <c r="C9" s="8">
        <f>'Table 3.0 GDP CP ZWL 2019 _2023'!C9/'Table 3.0 GDP CP ZWL 2019 _2023'!$C$27*100</f>
        <v>11.25077851392613</v>
      </c>
      <c r="D9" s="8">
        <f>'Table 3.0 GDP CP ZWL 2019 _2023'!D9/'Table 3.0 GDP CP ZWL 2019 _2023'!$D$27*100</f>
        <v>12.970797537448306</v>
      </c>
      <c r="E9" s="8">
        <f>'Table 3.0 GDP CP ZWL 2019 _2023'!E9/'Table 3.0 GDP CP ZWL 2019 _2023'!$E$27*100</f>
        <v>6.7444903088096879</v>
      </c>
      <c r="F9" s="8">
        <f>'Table 3.0 GDP CP ZWL 2019 _2023'!F9/'Table 3.0 GDP CP ZWL 2019 _2023'!$F$27*100</f>
        <v>11.817044707883115</v>
      </c>
    </row>
    <row r="10" spans="1:6" x14ac:dyDescent="0.5">
      <c r="A10" s="4" t="s">
        <v>8</v>
      </c>
      <c r="B10" s="8">
        <f>'Table 3.0 GDP CP ZWL 2019 _2023'!B10/'Table 3.0 GDP CP ZWL 2019 _2023'!$B$27*100</f>
        <v>1.9155001423415978</v>
      </c>
      <c r="C10" s="8">
        <f>'Table 3.0 GDP CP ZWL 2019 _2023'!C10/'Table 3.0 GDP CP ZWL 2019 _2023'!$C$27*100</f>
        <v>2.2674884654827001</v>
      </c>
      <c r="D10" s="8">
        <f>'Table 3.0 GDP CP ZWL 2019 _2023'!D10/'Table 3.0 GDP CP ZWL 2019 _2023'!$D$27*100</f>
        <v>1.7913929724439634</v>
      </c>
      <c r="E10" s="8">
        <f>'Table 3.0 GDP CP ZWL 2019 _2023'!E10/'Table 3.0 GDP CP ZWL 2019 _2023'!$E$27*100</f>
        <v>2.2020129888707807</v>
      </c>
      <c r="F10" s="8">
        <f>'Table 3.0 GDP CP ZWL 2019 _2023'!F10/'Table 3.0 GDP CP ZWL 2019 _2023'!$F$27*100</f>
        <v>3.0919447879551831</v>
      </c>
    </row>
    <row r="11" spans="1:6" x14ac:dyDescent="0.5">
      <c r="A11" s="4" t="s">
        <v>9</v>
      </c>
      <c r="B11" s="8">
        <f>'Table 3.0 GDP CP ZWL 2019 _2023'!B11/'Table 3.0 GDP CP ZWL 2019 _2023'!$B$27*100</f>
        <v>1.6434895578621649</v>
      </c>
      <c r="C11" s="8">
        <f>'Table 3.0 GDP CP ZWL 2019 _2023'!C11/'Table 3.0 GDP CP ZWL 2019 _2023'!$C$27*100</f>
        <v>1.1397051923848391</v>
      </c>
      <c r="D11" s="8">
        <f>'Table 3.0 GDP CP ZWL 2019 _2023'!D11/'Table 3.0 GDP CP ZWL 2019 _2023'!$D$27*100</f>
        <v>1.9553964438827121</v>
      </c>
      <c r="E11" s="8">
        <f>'Table 3.0 GDP CP ZWL 2019 _2023'!E11/'Table 3.0 GDP CP ZWL 2019 _2023'!$E$27*100</f>
        <v>1.8365784380731893</v>
      </c>
      <c r="F11" s="8">
        <f>'Table 3.0 GDP CP ZWL 2019 _2023'!F11/'Table 3.0 GDP CP ZWL 2019 _2023'!$F$27*100</f>
        <v>2.197262544323018</v>
      </c>
    </row>
    <row r="12" spans="1:6" x14ac:dyDescent="0.5">
      <c r="A12" s="4" t="s">
        <v>10</v>
      </c>
      <c r="B12" s="8">
        <f>'Table 3.0 GDP CP ZWL 2019 _2023'!B12/'Table 3.0 GDP CP ZWL 2019 _2023'!$B$27*100</f>
        <v>3.3055507139983398</v>
      </c>
      <c r="C12" s="8">
        <f>'Table 3.0 GDP CP ZWL 2019 _2023'!C12/'Table 3.0 GDP CP ZWL 2019 _2023'!$C$27*100</f>
        <v>3.3074627849747835</v>
      </c>
      <c r="D12" s="8">
        <f>'Table 3.0 GDP CP ZWL 2019 _2023'!D12/'Table 3.0 GDP CP ZWL 2019 _2023'!$D$27*100</f>
        <v>2.8039892671007585</v>
      </c>
      <c r="E12" s="8">
        <f>'Table 3.0 GDP CP ZWL 2019 _2023'!E12/'Table 3.0 GDP CP ZWL 2019 _2023'!$E$27*100</f>
        <v>2.1674976616162738</v>
      </c>
      <c r="F12" s="8">
        <f>'Table 3.0 GDP CP ZWL 2019 _2023'!F12/'Table 3.0 GDP CP ZWL 2019 _2023'!$F$27*100</f>
        <v>1.8530705934162919</v>
      </c>
    </row>
    <row r="13" spans="1:6" x14ac:dyDescent="0.5">
      <c r="A13" s="4" t="s">
        <v>11</v>
      </c>
      <c r="B13" s="8">
        <f>'Table 3.0 GDP CP ZWL 2019 _2023'!B13/'Table 3.0 GDP CP ZWL 2019 _2023'!$B$27*100</f>
        <v>4.6052311395628198</v>
      </c>
      <c r="C13" s="8">
        <f>'Table 3.0 GDP CP ZWL 2019 _2023'!C13/'Table 3.0 GDP CP ZWL 2019 _2023'!$C$27*100</f>
        <v>5.0142924552198256</v>
      </c>
      <c r="D13" s="8">
        <f>'Table 3.0 GDP CP ZWL 2019 _2023'!D13/'Table 3.0 GDP CP ZWL 2019 _2023'!$D$27*100</f>
        <v>4.8841136377256689</v>
      </c>
      <c r="E13" s="8">
        <f>'Table 3.0 GDP CP ZWL 2019 _2023'!E13/'Table 3.0 GDP CP ZWL 2019 _2023'!$E$27*100</f>
        <v>5.0258110642018119</v>
      </c>
      <c r="F13" s="8">
        <f>'Table 3.0 GDP CP ZWL 2019 _2023'!F13/'Table 3.0 GDP CP ZWL 2019 _2023'!$F$27*100</f>
        <v>10.871653498909804</v>
      </c>
    </row>
    <row r="14" spans="1:6" x14ac:dyDescent="0.5">
      <c r="A14" s="4" t="s">
        <v>12</v>
      </c>
      <c r="B14" s="8">
        <f>'Table 3.0 GDP CP ZWL 2019 _2023'!B14/'Table 3.0 GDP CP ZWL 2019 _2023'!$B$27*100</f>
        <v>2.8749843094019027</v>
      </c>
      <c r="C14" s="8">
        <f>'Table 3.0 GDP CP ZWL 2019 _2023'!C14/'Table 3.0 GDP CP ZWL 2019 _2023'!$C$27*100</f>
        <v>2.6907063635337325</v>
      </c>
      <c r="D14" s="8">
        <f>'Table 3.0 GDP CP ZWL 2019 _2023'!D14/'Table 3.0 GDP CP ZWL 2019 _2023'!$D$27*100</f>
        <v>2.3885611417749568</v>
      </c>
      <c r="E14" s="8">
        <f>'Table 3.0 GDP CP ZWL 2019 _2023'!E14/'Table 3.0 GDP CP ZWL 2019 _2023'!$E$27*100</f>
        <v>3.5611022650139761</v>
      </c>
      <c r="F14" s="8">
        <f>'Table 3.0 GDP CP ZWL 2019 _2023'!F14/'Table 3.0 GDP CP ZWL 2019 _2023'!$F$27*100</f>
        <v>2.5772903249736991</v>
      </c>
    </row>
    <row r="15" spans="1:6" x14ac:dyDescent="0.5">
      <c r="A15" s="4" t="s">
        <v>13</v>
      </c>
      <c r="B15" s="8">
        <f>'Table 3.0 GDP CP ZWL 2019 _2023'!B15/'Table 3.0 GDP CP ZWL 2019 _2023'!$B$27*100</f>
        <v>0.88252970504823658</v>
      </c>
      <c r="C15" s="8">
        <f>'Table 3.0 GDP CP ZWL 2019 _2023'!C15/'Table 3.0 GDP CP ZWL 2019 _2023'!$C$27*100</f>
        <v>0.9205674322549916</v>
      </c>
      <c r="D15" s="8">
        <f>'Table 3.0 GDP CP ZWL 2019 _2023'!D15/'Table 3.0 GDP CP ZWL 2019 _2023'!$D$27*100</f>
        <v>0.48160722892703811</v>
      </c>
      <c r="E15" s="8">
        <f>'Table 3.0 GDP CP ZWL 2019 _2023'!E15/'Table 3.0 GDP CP ZWL 2019 _2023'!$E$27*100</f>
        <v>0.37639861662438429</v>
      </c>
      <c r="F15" s="8">
        <f>'Table 3.0 GDP CP ZWL 2019 _2023'!F15/'Table 3.0 GDP CP ZWL 2019 _2023'!$F$27*100</f>
        <v>0.65814696899551606</v>
      </c>
    </row>
    <row r="16" spans="1:6" x14ac:dyDescent="0.5">
      <c r="A16" s="4" t="s">
        <v>14</v>
      </c>
      <c r="B16" s="8">
        <f>'Table 3.0 GDP CP ZWL 2019 _2023'!B16/'Table 3.0 GDP CP ZWL 2019 _2023'!$B$27*100</f>
        <v>1.051371356142601</v>
      </c>
      <c r="C16" s="8">
        <f>'Table 3.0 GDP CP ZWL 2019 _2023'!C16/'Table 3.0 GDP CP ZWL 2019 _2023'!$C$27*100</f>
        <v>0.82689097381338439</v>
      </c>
      <c r="D16" s="8">
        <f>'Table 3.0 GDP CP ZWL 2019 _2023'!D16/'Table 3.0 GDP CP ZWL 2019 _2023'!$D$27*100</f>
        <v>0.50565914228060393</v>
      </c>
      <c r="E16" s="8">
        <f>'Table 3.0 GDP CP ZWL 2019 _2023'!E16/'Table 3.0 GDP CP ZWL 2019 _2023'!$E$27*100</f>
        <v>1.900643226197837</v>
      </c>
      <c r="F16" s="8">
        <f>'Table 3.0 GDP CP ZWL 2019 _2023'!F16/'Table 3.0 GDP CP ZWL 2019 _2023'!$F$27*100</f>
        <v>2.4363040667106981</v>
      </c>
    </row>
    <row r="17" spans="1:6" x14ac:dyDescent="0.5">
      <c r="A17" s="4" t="s">
        <v>15</v>
      </c>
      <c r="B17" s="8">
        <f>'Table 3.0 GDP CP ZWL 2019 _2023'!B17/'Table 3.0 GDP CP ZWL 2019 _2023'!$B$27*100</f>
        <v>1.4574780277719457</v>
      </c>
      <c r="C17" s="8">
        <f>'Table 3.0 GDP CP ZWL 2019 _2023'!C17/'Table 3.0 GDP CP ZWL 2019 _2023'!$C$27*100</f>
        <v>1.8786913077845711</v>
      </c>
      <c r="D17" s="8">
        <f>'Table 3.0 GDP CP ZWL 2019 _2023'!D17/'Table 3.0 GDP CP ZWL 2019 _2023'!$D$27*100</f>
        <v>2.6717864627347874</v>
      </c>
      <c r="E17" s="8">
        <f>'Table 3.0 GDP CP ZWL 2019 _2023'!E17/'Table 3.0 GDP CP ZWL 2019 _2023'!$E$27*100</f>
        <v>1.0536066693374022</v>
      </c>
      <c r="F17" s="8">
        <f>'Table 3.0 GDP CP ZWL 2019 _2023'!F17/'Table 3.0 GDP CP ZWL 2019 _2023'!$F$27*100</f>
        <v>4.361374265122409</v>
      </c>
    </row>
    <row r="18" spans="1:6" x14ac:dyDescent="0.5">
      <c r="A18" s="4" t="s">
        <v>16</v>
      </c>
      <c r="B18" s="8">
        <f>'Table 3.0 GDP CP ZWL 2019 _2023'!B18/'Table 3.0 GDP CP ZWL 2019 _2023'!$B$27*100</f>
        <v>2.3656272482228813</v>
      </c>
      <c r="C18" s="8">
        <f>'Table 3.0 GDP CP ZWL 2019 _2023'!C18/'Table 3.0 GDP CP ZWL 2019 _2023'!$C$27*100</f>
        <v>2.1269517665678648</v>
      </c>
      <c r="D18" s="8">
        <f>'Table 3.0 GDP CP ZWL 2019 _2023'!D18/'Table 3.0 GDP CP ZWL 2019 _2023'!$D$27*100</f>
        <v>2.3856478391178069</v>
      </c>
      <c r="E18" s="8">
        <f>'Table 3.0 GDP CP ZWL 2019 _2023'!E18/'Table 3.0 GDP CP ZWL 2019 _2023'!$E$27*100</f>
        <v>0.90162566830613</v>
      </c>
      <c r="F18" s="8">
        <f>'Table 3.0 GDP CP ZWL 2019 _2023'!F18/'Table 3.0 GDP CP ZWL 2019 _2023'!$F$27*100</f>
        <v>4.2026272058902343</v>
      </c>
    </row>
    <row r="19" spans="1:6" x14ac:dyDescent="0.5">
      <c r="A19" s="4" t="s">
        <v>17</v>
      </c>
      <c r="B19" s="8">
        <f>'Table 3.0 GDP CP ZWL 2019 _2023'!B19/'Table 3.0 GDP CP ZWL 2019 _2023'!$B$27*100</f>
        <v>1.4043877829578402</v>
      </c>
      <c r="C19" s="8">
        <f>'Table 3.0 GDP CP ZWL 2019 _2023'!C19/'Table 3.0 GDP CP ZWL 2019 _2023'!$C$27*100</f>
        <v>1.668704074234252</v>
      </c>
      <c r="D19" s="8">
        <f>'Table 3.0 GDP CP ZWL 2019 _2023'!D19/'Table 3.0 GDP CP ZWL 2019 _2023'!$D$27*100</f>
        <v>2.4998368201253718</v>
      </c>
      <c r="E19" s="8">
        <f>'Table 3.0 GDP CP ZWL 2019 _2023'!E19/'Table 3.0 GDP CP ZWL 2019 _2023'!$E$27*100</f>
        <v>1.2217303942821407</v>
      </c>
      <c r="F19" s="8">
        <f>'Table 3.0 GDP CP ZWL 2019 _2023'!F19/'Table 3.0 GDP CP ZWL 2019 _2023'!$F$27*100</f>
        <v>2.0198501986452588</v>
      </c>
    </row>
    <row r="20" spans="1:6" x14ac:dyDescent="0.5">
      <c r="A20" s="4" t="s">
        <v>18</v>
      </c>
      <c r="B20" s="8">
        <f>'Table 3.0 GDP CP ZWL 2019 _2023'!B20/'Table 3.0 GDP CP ZWL 2019 _2023'!$B$27*100</f>
        <v>0.52167037204032163</v>
      </c>
      <c r="C20" s="8">
        <f>'Table 3.0 GDP CP ZWL 2019 _2023'!C20/'Table 3.0 GDP CP ZWL 2019 _2023'!$C$27*100</f>
        <v>0.2565639984791569</v>
      </c>
      <c r="D20" s="8">
        <f>'Table 3.0 GDP CP ZWL 2019 _2023'!D20/'Table 3.0 GDP CP ZWL 2019 _2023'!$D$27*100</f>
        <v>0.19970042460444484</v>
      </c>
      <c r="E20" s="8">
        <f>'Table 3.0 GDP CP ZWL 2019 _2023'!E20/'Table 3.0 GDP CP ZWL 2019 _2023'!$E$27*100</f>
        <v>6.0910678870612363E-2</v>
      </c>
      <c r="F20" s="8">
        <f>'Table 3.0 GDP CP ZWL 2019 _2023'!F20/'Table 3.0 GDP CP ZWL 2019 _2023'!$F$27*100</f>
        <v>0.12982558201291228</v>
      </c>
    </row>
    <row r="21" spans="1:6" x14ac:dyDescent="0.5">
      <c r="A21" s="4" t="s">
        <v>19</v>
      </c>
      <c r="B21" s="8">
        <f>'Table 3.0 GDP CP ZWL 2019 _2023'!B21/'Table 3.0 GDP CP ZWL 2019 _2023'!$B$27*100</f>
        <v>1.5646252599051034</v>
      </c>
      <c r="C21" s="8">
        <f>'Table 3.0 GDP CP ZWL 2019 _2023'!C21/'Table 3.0 GDP CP ZWL 2019 _2023'!$C$27*100</f>
        <v>1.4420704601005498</v>
      </c>
      <c r="D21" s="8">
        <f>'Table 3.0 GDP CP ZWL 2019 _2023'!D21/'Table 3.0 GDP CP ZWL 2019 _2023'!$D$27*100</f>
        <v>2.0434180156860311</v>
      </c>
      <c r="E21" s="8">
        <f>'Table 3.0 GDP CP ZWL 2019 _2023'!E21/'Table 3.0 GDP CP ZWL 2019 _2023'!$E$27*100</f>
        <v>1.4908567494768015</v>
      </c>
      <c r="F21" s="8">
        <f>'Table 3.0 GDP CP ZWL 2019 _2023'!F21/'Table 3.0 GDP CP ZWL 2019 _2023'!$F$27*100</f>
        <v>3.0055618327349669</v>
      </c>
    </row>
    <row r="22" spans="1:6" x14ac:dyDescent="0.5">
      <c r="A22" s="4" t="s">
        <v>60</v>
      </c>
      <c r="B22" s="8">
        <f>'Table 3.0 GDP CP ZWL 2019 _2023'!B22/'Table 3.0 GDP CP ZWL 2019 _2023'!$B$27*100</f>
        <v>0.8402177753293506</v>
      </c>
      <c r="C22" s="8">
        <f>'Table 3.0 GDP CP ZWL 2019 _2023'!C22/'Table 3.0 GDP CP ZWL 2019 _2023'!$C$27*100</f>
        <v>0.18408200520985499</v>
      </c>
      <c r="D22" s="8">
        <f>'Table 3.0 GDP CP ZWL 2019 _2023'!D22/'Table 3.0 GDP CP ZWL 2019 _2023'!$D$27*100</f>
        <v>9.61268934035404E-2</v>
      </c>
      <c r="E22" s="8">
        <f>'Table 3.0 GDP CP ZWL 2019 _2023'!E22/'Table 3.0 GDP CP ZWL 2019 _2023'!$E$27*100</f>
        <v>0.11739235190482276</v>
      </c>
      <c r="F22" s="8">
        <f>'Table 3.0 GDP CP ZWL 2019 _2023'!F22/'Table 3.0 GDP CP ZWL 2019 _2023'!$F$27*100</f>
        <v>0.35362286742791404</v>
      </c>
    </row>
    <row r="23" spans="1:6" s="1" customFormat="1" x14ac:dyDescent="0.5">
      <c r="A23" s="52" t="s">
        <v>20</v>
      </c>
      <c r="B23" s="33">
        <f>'Table 3.0 GDP CP ZWL 2019 _2023'!B23/'Table 3.0 GDP CP ZWL 2019 _2023'!$B$27*100</f>
        <v>96.415041803074047</v>
      </c>
      <c r="C23" s="33">
        <f>'Table 3.0 GDP CP ZWL 2019 _2023'!C23/'Table 3.0 GDP CP ZWL 2019 _2023'!$C$27*100</f>
        <v>96.255649726482545</v>
      </c>
      <c r="D23" s="33">
        <f>'Table 3.0 GDP CP ZWL 2019 _2023'!D23/'Table 3.0 GDP CP ZWL 2019 _2023'!$D$27*100</f>
        <v>96.07999576498085</v>
      </c>
      <c r="E23" s="33">
        <f>'Table 3.0 GDP CP ZWL 2019 _2023'!E23/'Table 3.0 GDP CP ZWL 2019 _2023'!$E$27*100</f>
        <v>92.194251571752105</v>
      </c>
      <c r="F23" s="33">
        <f>'Table 3.0 GDP CP ZWL 2019 _2023'!F23/'Table 3.0 GDP CP ZWL 2019 _2023'!$F$27*100</f>
        <v>94.312487379075364</v>
      </c>
    </row>
    <row r="24" spans="1:6" x14ac:dyDescent="0.5">
      <c r="A24" s="4" t="s">
        <v>21</v>
      </c>
      <c r="B24" s="8">
        <f>'Table 3.0 GDP CP ZWL 2019 _2023'!B24/'Table 3.0 GDP CP ZWL 2019 _2023'!$B$27*100</f>
        <v>3.5849581969259727</v>
      </c>
      <c r="C24" s="8">
        <f>'Table 3.0 GDP CP ZWL 2019 _2023'!C24/'Table 3.0 GDP CP ZWL 2019 _2023'!$C$27*100</f>
        <v>3.7443502735174592</v>
      </c>
      <c r="D24" s="8">
        <f>'Table 3.0 GDP CP ZWL 2019 _2023'!D24/'Table 3.0 GDP CP ZWL 2019 _2023'!$D$27*100</f>
        <v>3.9200042350191504</v>
      </c>
      <c r="E24" s="8">
        <f>'Table 3.0 GDP CP ZWL 2019 _2023'!E24/'Table 3.0 GDP CP ZWL 2019 _2023'!$E$27*100</f>
        <v>7.8057484282478908</v>
      </c>
      <c r="F24" s="8">
        <f>'Table 3.0 GDP CP ZWL 2019 _2023'!F24/'Table 3.0 GDP CP ZWL 2019 _2023'!$F$27*100</f>
        <v>5.6875126209246325</v>
      </c>
    </row>
    <row r="25" spans="1:6" x14ac:dyDescent="0.5">
      <c r="A25" s="4" t="s">
        <v>22</v>
      </c>
      <c r="B25" s="8">
        <f>'Table 3.0 GDP CP ZWL 2019 _2023'!B25/'Table 3.0 GDP CP ZWL 2019 _2023'!$B$27*100</f>
        <v>3.7101553054467789</v>
      </c>
      <c r="C25" s="8">
        <f>'Table 3.0 GDP CP ZWL 2019 _2023'!C25/'Table 3.0 GDP CP ZWL 2019 _2023'!$C$27*100</f>
        <v>3.9836549177202438</v>
      </c>
      <c r="D25" s="8">
        <f>'Table 3.0 GDP CP ZWL 2019 _2023'!D25/'Table 3.0 GDP CP ZWL 2019 _2023'!$D$27*100</f>
        <v>4.0797589290280349</v>
      </c>
      <c r="E25" s="8">
        <f>'Table 3.0 GDP CP ZWL 2019 _2023'!E25/'Table 3.0 GDP CP ZWL 2019 _2023'!$E$27*100</f>
        <v>8.0585435314017175</v>
      </c>
      <c r="F25" s="8">
        <f>'Table 3.0 GDP CP ZWL 2019 _2023'!F25/'Table 3.0 GDP CP ZWL 2019 _2023'!$F$27*100</f>
        <v>5.821016856540111</v>
      </c>
    </row>
    <row r="26" spans="1:6" x14ac:dyDescent="0.5">
      <c r="A26" s="4" t="s">
        <v>23</v>
      </c>
      <c r="B26" s="8">
        <f>'Table 3.0 GDP CP ZWL 2019 _2023'!B26/'Table 3.0 GDP CP ZWL 2019 _2023'!$B$27*100</f>
        <v>0.12519710852080643</v>
      </c>
      <c r="C26" s="8">
        <f>'Table 3.0 GDP CP ZWL 2019 _2023'!C26/'Table 3.0 GDP CP ZWL 2019 _2023'!$C$27*100</f>
        <v>0.23930464420278486</v>
      </c>
      <c r="D26" s="8">
        <f>'Table 3.0 GDP CP ZWL 2019 _2023'!D26/'Table 3.0 GDP CP ZWL 2019 _2023'!$D$27*100</f>
        <v>0.15975469400888467</v>
      </c>
      <c r="E26" s="8">
        <f>'Table 3.0 GDP CP ZWL 2019 _2023'!E26/'Table 3.0 GDP CP ZWL 2019 _2023'!$E$27*100</f>
        <v>0.25279510315382536</v>
      </c>
      <c r="F26" s="8">
        <f>'Table 3.0 GDP CP ZWL 2019 _2023'!F26/'Table 3.0 GDP CP ZWL 2019 _2023'!$F$27*100</f>
        <v>0.13350423561547822</v>
      </c>
    </row>
    <row r="27" spans="1:6" s="1" customFormat="1" x14ac:dyDescent="0.5">
      <c r="A27" s="52" t="s">
        <v>26</v>
      </c>
      <c r="B27" s="33">
        <f>'Table 3.0 GDP CP ZWL 2019 _2023'!B27/'Table 3.0 GDP CP ZWL 2019 _2023'!$B$27*100</f>
        <v>100</v>
      </c>
      <c r="C27" s="33">
        <f>'Table 3.0 GDP CP ZWL 2019 _2023'!C27/'Table 3.0 GDP CP ZWL 2019 _2023'!$C$27*100</f>
        <v>100</v>
      </c>
      <c r="D27" s="33">
        <f>'Table 3.0 GDP CP ZWL 2019 _2023'!D27/'Table 3.0 GDP CP ZWL 2019 _2023'!$D$27*100</f>
        <v>100</v>
      </c>
      <c r="E27" s="33">
        <f>'Table 3.0 GDP CP ZWL 2019 _2023'!E27/'Table 3.0 GDP CP ZWL 2019 _2023'!$E$27*100</f>
        <v>100</v>
      </c>
      <c r="F27" s="33">
        <f>'Table 3.0 GDP CP ZWL 2019 _2023'!F27/'Table 3.0 GDP CP ZWL 2019 _2023'!$F$27*100</f>
        <v>100</v>
      </c>
    </row>
  </sheetData>
  <pageMargins left="0.7" right="0.7" top="0.75" bottom="0.75" header="0.3" footer="0.3"/>
  <pageSetup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C112-BEAE-4C24-97C1-0F7E255FB6CB}">
  <dimension ref="A1:N27"/>
  <sheetViews>
    <sheetView zoomScaleNormal="100" workbookViewId="0">
      <selection activeCell="C1" sqref="C1"/>
    </sheetView>
  </sheetViews>
  <sheetFormatPr defaultColWidth="8.88671875" defaultRowHeight="14.4" x14ac:dyDescent="0.3"/>
  <cols>
    <col min="1" max="1" width="68" style="35" customWidth="1"/>
    <col min="2" max="2" width="23" style="35" bestFit="1" customWidth="1"/>
    <col min="3" max="3" width="23.44140625" style="35" bestFit="1" customWidth="1"/>
    <col min="4" max="5" width="23" style="35" bestFit="1" customWidth="1"/>
    <col min="6" max="6" width="23.44140625" style="35" customWidth="1"/>
    <col min="7" max="7" width="10.33203125" style="35" bestFit="1" customWidth="1"/>
    <col min="8" max="16384" width="8.88671875" style="35"/>
  </cols>
  <sheetData>
    <row r="1" spans="1:14" ht="19.2" x14ac:dyDescent="0.5">
      <c r="A1" s="21" t="s">
        <v>72</v>
      </c>
      <c r="B1" s="71"/>
      <c r="C1" s="7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9.2" x14ac:dyDescent="0.5">
      <c r="A2" s="36" t="s">
        <v>0</v>
      </c>
      <c r="B2" s="122">
        <v>2019</v>
      </c>
      <c r="C2" s="122">
        <v>2020</v>
      </c>
      <c r="D2" s="122">
        <v>2021</v>
      </c>
      <c r="E2" s="122">
        <v>2022</v>
      </c>
      <c r="F2" s="122">
        <v>2023</v>
      </c>
      <c r="G2" s="70"/>
    </row>
    <row r="3" spans="1:14" ht="19.2" x14ac:dyDescent="0.5">
      <c r="A3" s="37" t="s">
        <v>1</v>
      </c>
      <c r="B3" s="131">
        <v>11681849700551.059</v>
      </c>
      <c r="C3" s="131">
        <v>13653585001324.008</v>
      </c>
      <c r="D3" s="132">
        <v>16553050308303.52</v>
      </c>
      <c r="E3" s="132">
        <v>17825215872805.551</v>
      </c>
      <c r="F3" s="41">
        <v>19406712394032.199</v>
      </c>
    </row>
    <row r="4" spans="1:14" ht="19.2" x14ac:dyDescent="0.5">
      <c r="A4" s="37" t="s">
        <v>2</v>
      </c>
      <c r="B4" s="131">
        <v>17145226666695.227</v>
      </c>
      <c r="C4" s="131">
        <v>17459702693919.25</v>
      </c>
      <c r="D4" s="132">
        <v>18787635495108.742</v>
      </c>
      <c r="E4" s="132">
        <v>20779931518454.258</v>
      </c>
      <c r="F4" s="41">
        <v>22026084564402</v>
      </c>
    </row>
    <row r="5" spans="1:14" ht="19.2" x14ac:dyDescent="0.5">
      <c r="A5" s="37" t="s">
        <v>3</v>
      </c>
      <c r="B5" s="131">
        <v>29219119487858.941</v>
      </c>
      <c r="C5" s="131">
        <v>24108309521652.059</v>
      </c>
      <c r="D5" s="132">
        <v>24651530911381.738</v>
      </c>
      <c r="E5" s="132">
        <v>25174897817802.609</v>
      </c>
      <c r="F5" s="41">
        <v>25753018122188.703</v>
      </c>
    </row>
    <row r="6" spans="1:14" ht="19.2" x14ac:dyDescent="0.5">
      <c r="A6" s="37" t="s">
        <v>4</v>
      </c>
      <c r="B6" s="32">
        <v>2739486579691.3652</v>
      </c>
      <c r="C6" s="32">
        <v>2566076222266.0796</v>
      </c>
      <c r="D6" s="32">
        <v>3436313077955.1489</v>
      </c>
      <c r="E6" s="32">
        <v>3556070727368.1533</v>
      </c>
      <c r="F6" s="41">
        <v>3425277542514</v>
      </c>
    </row>
    <row r="7" spans="1:14" ht="19.2" x14ac:dyDescent="0.5">
      <c r="A7" s="37" t="s">
        <v>5</v>
      </c>
      <c r="B7" s="32">
        <v>709230298396.65857</v>
      </c>
      <c r="C7" s="32">
        <v>722636870756.9082</v>
      </c>
      <c r="D7" s="32">
        <v>814562787849.44275</v>
      </c>
      <c r="E7" s="32">
        <v>828410355242.88318</v>
      </c>
      <c r="F7" s="41">
        <v>789586091205</v>
      </c>
    </row>
    <row r="8" spans="1:14" ht="19.2" x14ac:dyDescent="0.5">
      <c r="A8" s="37" t="s">
        <v>6</v>
      </c>
      <c r="B8" s="131">
        <v>3337530241996.9814</v>
      </c>
      <c r="C8" s="131">
        <v>3681081966981.5396</v>
      </c>
      <c r="D8" s="132">
        <v>3820619107544.5825</v>
      </c>
      <c r="E8" s="132">
        <v>3824622391149.2627</v>
      </c>
      <c r="F8" s="41">
        <v>4109875966063.8003</v>
      </c>
    </row>
    <row r="9" spans="1:14" ht="19.2" x14ac:dyDescent="0.5">
      <c r="A9" s="37" t="s">
        <v>7</v>
      </c>
      <c r="B9" s="131">
        <v>17200157335295.416</v>
      </c>
      <c r="C9" s="131">
        <v>16071038369964.906</v>
      </c>
      <c r="D9" s="132">
        <v>17631018048776.285</v>
      </c>
      <c r="E9" s="132">
        <v>18495149761097.301</v>
      </c>
      <c r="F9" s="41">
        <v>19945759369206.828</v>
      </c>
    </row>
    <row r="10" spans="1:14" ht="19.2" x14ac:dyDescent="0.5">
      <c r="A10" s="37" t="s">
        <v>8</v>
      </c>
      <c r="B10" s="131">
        <v>5771649281080.998</v>
      </c>
      <c r="C10" s="131">
        <v>4050902756125.5527</v>
      </c>
      <c r="D10" s="132">
        <v>4413533470128.9023</v>
      </c>
      <c r="E10" s="132">
        <v>4717308289593.0947</v>
      </c>
      <c r="F10" s="41">
        <v>5218833324907.9316</v>
      </c>
    </row>
    <row r="11" spans="1:14" ht="19.2" x14ac:dyDescent="0.5">
      <c r="A11" s="37" t="s">
        <v>9</v>
      </c>
      <c r="B11" s="32">
        <v>4392703057078.8706</v>
      </c>
      <c r="C11" s="32">
        <v>1713154192260.7595</v>
      </c>
      <c r="D11" s="32">
        <v>2372059650822.5908</v>
      </c>
      <c r="E11" s="32">
        <v>2933959096336.8164</v>
      </c>
      <c r="F11" s="41">
        <v>3708716609221.4102</v>
      </c>
    </row>
    <row r="12" spans="1:14" ht="19.2" x14ac:dyDescent="0.5">
      <c r="A12" s="37" t="s">
        <v>10</v>
      </c>
      <c r="B12" s="131">
        <v>1926240065124.3713</v>
      </c>
      <c r="C12" s="131">
        <v>2132804533814.4539</v>
      </c>
      <c r="D12" s="132">
        <v>2354387075066.4033</v>
      </c>
      <c r="E12" s="132">
        <v>2682276187595.7583</v>
      </c>
      <c r="F12" s="41">
        <v>3127761725888.8896</v>
      </c>
    </row>
    <row r="13" spans="1:14" ht="19.2" x14ac:dyDescent="0.5">
      <c r="A13" s="37" t="s">
        <v>11</v>
      </c>
      <c r="B13" s="32">
        <v>13444686780424.051</v>
      </c>
      <c r="C13" s="32">
        <v>15046686820023.178</v>
      </c>
      <c r="D13" s="32">
        <v>15499332178701.557</v>
      </c>
      <c r="E13" s="32">
        <v>17921722804910.816</v>
      </c>
      <c r="F13" s="41">
        <v>18350051979577.844</v>
      </c>
    </row>
    <row r="14" spans="1:14" ht="19.2" x14ac:dyDescent="0.5">
      <c r="A14" s="37" t="s">
        <v>12</v>
      </c>
      <c r="B14" s="32">
        <v>4131092172728.7822</v>
      </c>
      <c r="C14" s="32">
        <v>4162522288008.6694</v>
      </c>
      <c r="D14" s="32">
        <v>4333151431775.4917</v>
      </c>
      <c r="E14" s="32">
        <v>4338014541095.5513</v>
      </c>
      <c r="F14" s="41">
        <v>4350158090898.7744</v>
      </c>
    </row>
    <row r="15" spans="1:14" ht="19.2" x14ac:dyDescent="0.5">
      <c r="A15" s="37" t="s">
        <v>13</v>
      </c>
      <c r="B15" s="32">
        <v>1257457975052.4258</v>
      </c>
      <c r="C15" s="32">
        <v>1139535626538.8518</v>
      </c>
      <c r="D15" s="32">
        <v>1104387208959.259</v>
      </c>
      <c r="E15" s="32">
        <v>1100715505951.4619</v>
      </c>
      <c r="F15" s="41">
        <v>1110873437281.679</v>
      </c>
    </row>
    <row r="16" spans="1:14" ht="19.2" x14ac:dyDescent="0.5">
      <c r="A16" s="37" t="s">
        <v>14</v>
      </c>
      <c r="B16" s="32">
        <v>5379794826113.1279</v>
      </c>
      <c r="C16" s="32">
        <v>3473709958919.8228</v>
      </c>
      <c r="D16" s="32">
        <v>3980026765347.0249</v>
      </c>
      <c r="E16" s="32">
        <v>4048911141067.6499</v>
      </c>
      <c r="F16" s="41">
        <v>4112190134341.689</v>
      </c>
    </row>
    <row r="17" spans="1:6" ht="19.2" x14ac:dyDescent="0.5">
      <c r="A17" s="37" t="s">
        <v>15</v>
      </c>
      <c r="B17" s="32">
        <v>6645504080439.5713</v>
      </c>
      <c r="C17" s="32">
        <v>6758557554365.5703</v>
      </c>
      <c r="D17" s="32">
        <v>7114080922740.0859</v>
      </c>
      <c r="E17" s="32">
        <v>7138060336702.7686</v>
      </c>
      <c r="F17" s="41">
        <v>7361478589748.54</v>
      </c>
    </row>
    <row r="18" spans="1:6" ht="19.2" x14ac:dyDescent="0.5">
      <c r="A18" s="37" t="s">
        <v>16</v>
      </c>
      <c r="B18" s="32">
        <v>8091746817798.3008</v>
      </c>
      <c r="C18" s="32">
        <v>5945338280859.1689</v>
      </c>
      <c r="D18" s="32">
        <v>6291725772799.9141</v>
      </c>
      <c r="E18" s="32">
        <v>6639262435733.4688</v>
      </c>
      <c r="F18" s="41">
        <v>7093532523512.375</v>
      </c>
    </row>
    <row r="19" spans="1:6" ht="19.2" x14ac:dyDescent="0.5">
      <c r="A19" s="37" t="s">
        <v>17</v>
      </c>
      <c r="B19" s="32">
        <v>2479030660078.8462</v>
      </c>
      <c r="C19" s="32">
        <v>2855418009865.4902</v>
      </c>
      <c r="D19" s="32">
        <v>3386406675624.9419</v>
      </c>
      <c r="E19" s="32">
        <v>3330070745284.1924</v>
      </c>
      <c r="F19" s="41">
        <v>3409265769905.0015</v>
      </c>
    </row>
    <row r="20" spans="1:6" ht="19.2" x14ac:dyDescent="0.5">
      <c r="A20" s="37" t="s">
        <v>18</v>
      </c>
      <c r="B20" s="32">
        <v>264186002455.51624</v>
      </c>
      <c r="C20" s="32">
        <v>183272988445.91486</v>
      </c>
      <c r="D20" s="32">
        <v>208974304908.74188</v>
      </c>
      <c r="E20" s="32">
        <v>216535559237.21347</v>
      </c>
      <c r="F20" s="41">
        <v>219130068710.77902</v>
      </c>
    </row>
    <row r="21" spans="1:6" ht="19.2" x14ac:dyDescent="0.5">
      <c r="A21" s="37" t="s">
        <v>19</v>
      </c>
      <c r="B21" s="131">
        <v>5562896995775.7188</v>
      </c>
      <c r="C21" s="131">
        <v>4731148623865.1094</v>
      </c>
      <c r="D21" s="132">
        <v>4697019751283.2227</v>
      </c>
      <c r="E21" s="132">
        <v>4763540979217.0947</v>
      </c>
      <c r="F21" s="41">
        <v>5073029218973.2207</v>
      </c>
    </row>
    <row r="22" spans="1:6" ht="19.2" x14ac:dyDescent="0.5">
      <c r="A22" s="37" t="s">
        <v>59</v>
      </c>
      <c r="B22" s="32">
        <v>614200766260.13721</v>
      </c>
      <c r="C22" s="32">
        <v>595226436623.74121</v>
      </c>
      <c r="D22" s="32">
        <v>608767404267.0636</v>
      </c>
      <c r="E22" s="32">
        <v>593691801462.86047</v>
      </c>
      <c r="F22" s="41">
        <v>596873143457</v>
      </c>
    </row>
    <row r="23" spans="1:6" s="40" customFormat="1" ht="19.2" x14ac:dyDescent="0.5">
      <c r="A23" s="36" t="s">
        <v>20</v>
      </c>
      <c r="B23" s="123">
        <f>SUM(B3:B22)</f>
        <v>141993789790896.38</v>
      </c>
      <c r="C23" s="123">
        <f t="shared" ref="C23:F23" si="0">SUM(C3:C22)</f>
        <v>131050708716581.05</v>
      </c>
      <c r="D23" s="123">
        <f t="shared" si="0"/>
        <v>142058582349344.69</v>
      </c>
      <c r="E23" s="123">
        <f t="shared" si="0"/>
        <v>150908367868108.78</v>
      </c>
      <c r="F23" s="123">
        <f t="shared" si="0"/>
        <v>159188208666037.66</v>
      </c>
    </row>
    <row r="24" spans="1:6" ht="19.2" x14ac:dyDescent="0.5">
      <c r="A24" s="37" t="s">
        <v>21</v>
      </c>
      <c r="B24" s="32">
        <f>B25-B26</f>
        <v>8990938994535.4082</v>
      </c>
      <c r="C24" s="32">
        <f t="shared" ref="C24:E24" si="1">C25-C26</f>
        <v>8131618378264.8789</v>
      </c>
      <c r="D24" s="32">
        <f t="shared" si="1"/>
        <v>8909727738152.5957</v>
      </c>
      <c r="E24" s="32">
        <f t="shared" si="1"/>
        <v>9328284222103.3105</v>
      </c>
      <c r="F24" s="32">
        <v>9599841665201.8691</v>
      </c>
    </row>
    <row r="25" spans="1:6" ht="19.2" x14ac:dyDescent="0.5">
      <c r="A25" s="37" t="s">
        <v>22</v>
      </c>
      <c r="B25" s="133">
        <v>9257571781770.1309</v>
      </c>
      <c r="C25" s="133">
        <v>8322507134370.626</v>
      </c>
      <c r="D25" s="133">
        <v>9115388239931.6113</v>
      </c>
      <c r="E25" s="133">
        <v>9546213812436.957</v>
      </c>
      <c r="F25" s="32">
        <v>9825180861606.8594</v>
      </c>
    </row>
    <row r="26" spans="1:6" ht="19.2" x14ac:dyDescent="0.5">
      <c r="A26" s="37" t="s">
        <v>23</v>
      </c>
      <c r="B26" s="32">
        <v>266632787234.7229</v>
      </c>
      <c r="C26" s="32">
        <v>190888756105.74686</v>
      </c>
      <c r="D26" s="32">
        <v>205660501779.01529</v>
      </c>
      <c r="E26" s="32">
        <v>217929590333.64603</v>
      </c>
      <c r="F26" s="32">
        <v>225339196404.98999</v>
      </c>
    </row>
    <row r="27" spans="1:6" s="40" customFormat="1" ht="19.2" x14ac:dyDescent="0.5">
      <c r="A27" s="36" t="s">
        <v>24</v>
      </c>
      <c r="B27" s="123">
        <f>B23+B24</f>
        <v>150984728785431.78</v>
      </c>
      <c r="C27" s="123">
        <f t="shared" ref="C27:F27" si="2">C23+C24</f>
        <v>139182327094845.92</v>
      </c>
      <c r="D27" s="123">
        <f t="shared" si="2"/>
        <v>150968310087497.28</v>
      </c>
      <c r="E27" s="123">
        <f t="shared" si="2"/>
        <v>160236652090212.09</v>
      </c>
      <c r="F27" s="123">
        <f t="shared" si="2"/>
        <v>168788050331239.53</v>
      </c>
    </row>
  </sheetData>
  <pageMargins left="0.7" right="0.7" top="0.75" bottom="0.75" header="0.3" footer="0.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8B76-3E71-44B4-8AE9-467EC9F42BB1}">
  <dimension ref="A1:F27"/>
  <sheetViews>
    <sheetView zoomScaleNormal="100" workbookViewId="0">
      <selection activeCell="D1" sqref="D1"/>
    </sheetView>
  </sheetViews>
  <sheetFormatPr defaultColWidth="8.88671875" defaultRowHeight="19.2" x14ac:dyDescent="0.5"/>
  <cols>
    <col min="1" max="1" width="66.5546875" style="6" customWidth="1"/>
    <col min="2" max="6" width="9.5546875" style="6" bestFit="1" customWidth="1"/>
    <col min="7" max="16384" width="8.88671875" style="6"/>
  </cols>
  <sheetData>
    <row r="1" spans="1:6" s="1" customFormat="1" x14ac:dyDescent="0.5">
      <c r="A1" s="1" t="s">
        <v>73</v>
      </c>
    </row>
    <row r="2" spans="1:6" s="1" customFormat="1" x14ac:dyDescent="0.5">
      <c r="A2" s="3" t="s">
        <v>0</v>
      </c>
      <c r="B2" s="3">
        <v>2019</v>
      </c>
      <c r="C2" s="3">
        <v>2020</v>
      </c>
      <c r="D2" s="3">
        <v>2021</v>
      </c>
      <c r="E2" s="3">
        <v>2022</v>
      </c>
      <c r="F2" s="3">
        <v>2023</v>
      </c>
    </row>
    <row r="3" spans="1:6" x14ac:dyDescent="0.5">
      <c r="A3" s="4" t="s">
        <v>25</v>
      </c>
      <c r="B3" s="8">
        <f>'Table 3.2 GDP KP ZWL 2019_2023 '!B3/'Table 3.2 GDP KP ZWL 2019_2023 '!$B$27*100</f>
        <v>7.7371067885629881</v>
      </c>
      <c r="C3" s="8">
        <f>'Table 3.2 GDP KP ZWL 2019_2023 '!C3/'Table 3.2 GDP KP ZWL 2019_2023 '!$C$27*100</f>
        <v>9.8098553791385878</v>
      </c>
      <c r="D3" s="8">
        <f>'Table 3.2 GDP KP ZWL 2019_2023 '!D3/'Table 3.2 GDP KP ZWL 2019_2023 '!$D$27*100</f>
        <v>10.964586076846064</v>
      </c>
      <c r="E3" s="8">
        <f>'Table 3.2 GDP KP ZWL 2019_2023 '!E3/'Table 3.2 GDP KP ZWL 2019_2023 '!$E$27*100</f>
        <v>11.124306230992694</v>
      </c>
      <c r="F3" s="8">
        <f>'Table 3.2 GDP KP ZWL 2019_2023 '!F3/'Table 3.2 GDP KP ZWL 2019_2023 '!$F$27*100</f>
        <v>11.497681474457067</v>
      </c>
    </row>
    <row r="4" spans="1:6" x14ac:dyDescent="0.5">
      <c r="A4" s="4" t="s">
        <v>2</v>
      </c>
      <c r="B4" s="8">
        <f>'Table 3.2 GDP KP ZWL 2019_2023 '!B4/'Table 3.2 GDP KP ZWL 2019_2023 '!$B$27*100</f>
        <v>11.355603182266693</v>
      </c>
      <c r="C4" s="8">
        <f>'Table 3.2 GDP KP ZWL 2019_2023 '!C4/'Table 3.2 GDP KP ZWL 2019_2023 '!$C$27*100</f>
        <v>12.54448252041462</v>
      </c>
      <c r="D4" s="8">
        <f>'Table 3.2 GDP KP ZWL 2019_2023 '!D4/'Table 3.2 GDP KP ZWL 2019_2023 '!$D$27*100</f>
        <v>12.444754454905086</v>
      </c>
      <c r="E4" s="8">
        <f>'Table 3.2 GDP KP ZWL 2019_2023 '!E4/'Table 3.2 GDP KP ZWL 2019_2023 '!$E$27*100</f>
        <v>12.968276138692229</v>
      </c>
      <c r="F4" s="8">
        <f>'Table 3.2 GDP KP ZWL 2019_2023 '!F4/'Table 3.2 GDP KP ZWL 2019_2023 '!$F$27*100</f>
        <v>13.049552098727798</v>
      </c>
    </row>
    <row r="5" spans="1:6" x14ac:dyDescent="0.5">
      <c r="A5" s="4" t="s">
        <v>3</v>
      </c>
      <c r="B5" s="8">
        <f>'Table 3.2 GDP KP ZWL 2019_2023 '!B5/'Table 3.2 GDP KP ZWL 2019_2023 '!$B$27*100</f>
        <v>19.352367436698163</v>
      </c>
      <c r="C5" s="8">
        <f>'Table 3.2 GDP KP ZWL 2019_2023 '!C5/'Table 3.2 GDP KP ZWL 2019_2023 '!$C$27*100</f>
        <v>17.321387007147415</v>
      </c>
      <c r="D5" s="8">
        <f>'Table 3.2 GDP KP ZWL 2019_2023 '!D5/'Table 3.2 GDP KP ZWL 2019_2023 '!$D$27*100</f>
        <v>16.328944065873401</v>
      </c>
      <c r="E5" s="8">
        <f>'Table 3.2 GDP KP ZWL 2019_2023 '!E5/'Table 3.2 GDP KP ZWL 2019_2023 '!$E$27*100</f>
        <v>15.711073271569179</v>
      </c>
      <c r="F5" s="8">
        <f>'Table 3.2 GDP KP ZWL 2019_2023 '!F5/'Table 3.2 GDP KP ZWL 2019_2023 '!$F$27*100</f>
        <v>15.257607438233617</v>
      </c>
    </row>
    <row r="6" spans="1:6" x14ac:dyDescent="0.5">
      <c r="A6" s="4" t="s">
        <v>4</v>
      </c>
      <c r="B6" s="8">
        <f>'Table 3.2 GDP KP ZWL 2019_2023 '!B6/'Table 3.2 GDP KP ZWL 2019_2023 '!$B$27*100</f>
        <v>1.8144130215874472</v>
      </c>
      <c r="C6" s="8">
        <f>'Table 3.2 GDP KP ZWL 2019_2023 '!C6/'Table 3.2 GDP KP ZWL 2019_2023 '!$C$27*100</f>
        <v>1.8436796365083223</v>
      </c>
      <c r="D6" s="8">
        <f>'Table 3.2 GDP KP ZWL 2019_2023 '!D6/'Table 3.2 GDP KP ZWL 2019_2023 '!$D$27*100</f>
        <v>2.2761817204972035</v>
      </c>
      <c r="E6" s="8">
        <f>'Table 3.2 GDP KP ZWL 2019_2023 '!E6/'Table 3.2 GDP KP ZWL 2019_2023 '!$E$27*100</f>
        <v>2.2192617487827384</v>
      </c>
      <c r="F6" s="8">
        <f>'Table 3.2 GDP KP ZWL 2019_2023 '!F6/'Table 3.2 GDP KP ZWL 2019_2023 '!$F$27*100</f>
        <v>2.0293365174797833</v>
      </c>
    </row>
    <row r="7" spans="1:6" x14ac:dyDescent="0.5">
      <c r="A7" s="4" t="s">
        <v>5</v>
      </c>
      <c r="B7" s="8">
        <f>'Table 3.2 GDP KP ZWL 2019_2023 '!B7/'Table 3.2 GDP KP ZWL 2019_2023 '!$B$27*100</f>
        <v>0.46973644560077576</v>
      </c>
      <c r="C7" s="8">
        <f>'Table 3.2 GDP KP ZWL 2019_2023 '!C7/'Table 3.2 GDP KP ZWL 2019_2023 '!$C$27*100</f>
        <v>0.51920160112315594</v>
      </c>
      <c r="D7" s="8">
        <f>'Table 3.2 GDP KP ZWL 2019_2023 '!D7/'Table 3.2 GDP KP ZWL 2019_2023 '!$D$27*100</f>
        <v>0.53955879043578325</v>
      </c>
      <c r="E7" s="8">
        <f>'Table 3.2 GDP KP ZWL 2019_2023 '!E7/'Table 3.2 GDP KP ZWL 2019_2023 '!$E$27*100</f>
        <v>0.516991802085639</v>
      </c>
      <c r="F7" s="8">
        <f>'Table 3.2 GDP KP ZWL 2019_2023 '!F7/'Table 3.2 GDP KP ZWL 2019_2023 '!$F$27*100</f>
        <v>0.46779738829583623</v>
      </c>
    </row>
    <row r="8" spans="1:6" x14ac:dyDescent="0.5">
      <c r="A8" s="4" t="s">
        <v>6</v>
      </c>
      <c r="B8" s="8">
        <f>'Table 3.2 GDP KP ZWL 2019_2023 '!B8/'Table 3.2 GDP KP ZWL 2019_2023 '!$B$27*100</f>
        <v>2.2105084857555561</v>
      </c>
      <c r="C8" s="8">
        <f>'Table 3.2 GDP KP ZWL 2019_2023 '!C8/'Table 3.2 GDP KP ZWL 2019_2023 '!$C$27*100</f>
        <v>2.6447912201331873</v>
      </c>
      <c r="D8" s="8">
        <f>'Table 3.2 GDP KP ZWL 2019_2023 '!D8/'Table 3.2 GDP KP ZWL 2019_2023 '!$D$27*100</f>
        <v>2.5307424487498413</v>
      </c>
      <c r="E8" s="8">
        <f>'Table 3.2 GDP KP ZWL 2019_2023 '!E8/'Table 3.2 GDP KP ZWL 2019_2023 '!$E$27*100</f>
        <v>2.386858650164525</v>
      </c>
      <c r="F8" s="8">
        <f>'Table 3.2 GDP KP ZWL 2019_2023 '!F8/'Table 3.2 GDP KP ZWL 2019_2023 '!$F$27*100</f>
        <v>2.4349330168802465</v>
      </c>
    </row>
    <row r="9" spans="1:6" x14ac:dyDescent="0.5">
      <c r="A9" s="4" t="s">
        <v>7</v>
      </c>
      <c r="B9" s="8">
        <f>'Table 3.2 GDP KP ZWL 2019_2023 '!B9/'Table 3.2 GDP KP ZWL 2019_2023 '!$B$27*100</f>
        <v>11.391984787904606</v>
      </c>
      <c r="C9" s="8">
        <f>'Table 3.2 GDP KP ZWL 2019_2023 '!C9/'Table 3.2 GDP KP ZWL 2019_2023 '!$C$27*100</f>
        <v>11.546752167042934</v>
      </c>
      <c r="D9" s="8">
        <f>'Table 3.2 GDP KP ZWL 2019_2023 '!D9/'Table 3.2 GDP KP ZWL 2019_2023 '!$D$27*100</f>
        <v>11.678621850213339</v>
      </c>
      <c r="E9" s="8">
        <f>'Table 3.2 GDP KP ZWL 2019_2023 '!E9/'Table 3.2 GDP KP ZWL 2019_2023 '!$E$27*100</f>
        <v>11.542396524039122</v>
      </c>
      <c r="F9" s="8">
        <f>'Table 3.2 GDP KP ZWL 2019_2023 '!F9/'Table 3.2 GDP KP ZWL 2019_2023 '!$F$27*100</f>
        <v>11.817044707883115</v>
      </c>
    </row>
    <row r="10" spans="1:6" x14ac:dyDescent="0.5">
      <c r="A10" s="4" t="s">
        <v>8</v>
      </c>
      <c r="B10" s="8">
        <f>'Table 3.2 GDP KP ZWL 2019_2023 '!B10/'Table 3.2 GDP KP ZWL 2019_2023 '!$B$27*100</f>
        <v>3.8226708936128464</v>
      </c>
      <c r="C10" s="8">
        <f>'Table 3.2 GDP KP ZWL 2019_2023 '!C10/'Table 3.2 GDP KP ZWL 2019_2023 '!$C$27*100</f>
        <v>2.9105008090323579</v>
      </c>
      <c r="D10" s="8">
        <f>'Table 3.2 GDP KP ZWL 2019_2023 '!D10/'Table 3.2 GDP KP ZWL 2019_2023 '!$D$27*100</f>
        <v>2.9234833903691007</v>
      </c>
      <c r="E10" s="8">
        <f>'Table 3.2 GDP KP ZWL 2019_2023 '!E10/'Table 3.2 GDP KP ZWL 2019_2023 '!$E$27*100</f>
        <v>2.943963336763479</v>
      </c>
      <c r="F10" s="8">
        <f>'Table 3.2 GDP KP ZWL 2019_2023 '!F10/'Table 3.2 GDP KP ZWL 2019_2023 '!$F$27*100</f>
        <v>3.0919447879551831</v>
      </c>
    </row>
    <row r="11" spans="1:6" x14ac:dyDescent="0.5">
      <c r="A11" s="4" t="s">
        <v>9</v>
      </c>
      <c r="B11" s="8">
        <f>'Table 3.2 GDP KP ZWL 2019_2023 '!B11/'Table 3.2 GDP KP ZWL 2019_2023 '!$B$27*100</f>
        <v>2.9093691079986321</v>
      </c>
      <c r="C11" s="8">
        <f>'Table 3.2 GDP KP ZWL 2019_2023 '!C11/'Table 3.2 GDP KP ZWL 2019_2023 '!$C$27*100</f>
        <v>1.2308704905424732</v>
      </c>
      <c r="D11" s="8">
        <f>'Table 3.2 GDP KP ZWL 2019_2023 '!D11/'Table 3.2 GDP KP ZWL 2019_2023 '!$D$27*100</f>
        <v>1.5712301803257962</v>
      </c>
      <c r="E11" s="8">
        <f>'Table 3.2 GDP KP ZWL 2019_2023 '!E11/'Table 3.2 GDP KP ZWL 2019_2023 '!$E$27*100</f>
        <v>1.8310162238568355</v>
      </c>
      <c r="F11" s="8">
        <f>'Table 3.2 GDP KP ZWL 2019_2023 '!F11/'Table 3.2 GDP KP ZWL 2019_2023 '!$F$27*100</f>
        <v>2.197262544323018</v>
      </c>
    </row>
    <row r="12" spans="1:6" x14ac:dyDescent="0.5">
      <c r="A12" s="4" t="s">
        <v>10</v>
      </c>
      <c r="B12" s="8">
        <f>'Table 3.2 GDP KP ZWL 2019_2023 '!B12/'Table 3.2 GDP KP ZWL 2019_2023 '!$B$27*100</f>
        <v>1.2757846973131963</v>
      </c>
      <c r="C12" s="8">
        <f>'Table 3.2 GDP KP ZWL 2019_2023 '!C12/'Table 3.2 GDP KP ZWL 2019_2023 '!$C$27*100</f>
        <v>1.5323817170847074</v>
      </c>
      <c r="D12" s="8">
        <f>'Table 3.2 GDP KP ZWL 2019_2023 '!D12/'Table 3.2 GDP KP ZWL 2019_2023 '!$D$27*100</f>
        <v>1.5595240310379459</v>
      </c>
      <c r="E12" s="8">
        <f>'Table 3.2 GDP KP ZWL 2019_2023 '!E12/'Table 3.2 GDP KP ZWL 2019_2023 '!$E$27*100</f>
        <v>1.6739467235533951</v>
      </c>
      <c r="F12" s="8">
        <f>'Table 3.2 GDP KP ZWL 2019_2023 '!F12/'Table 3.2 GDP KP ZWL 2019_2023 '!$F$27*100</f>
        <v>1.8530705934162919</v>
      </c>
    </row>
    <row r="13" spans="1:6" x14ac:dyDescent="0.5">
      <c r="A13" s="4" t="s">
        <v>11</v>
      </c>
      <c r="B13" s="8">
        <f>'Table 3.2 GDP KP ZWL 2019_2023 '!B13/'Table 3.2 GDP KP ZWL 2019_2023 '!$B$27*100</f>
        <v>8.9046666431613986</v>
      </c>
      <c r="C13" s="8">
        <f>'Table 3.2 GDP KP ZWL 2019_2023 '!C13/'Table 3.2 GDP KP ZWL 2019_2023 '!$C$27*100</f>
        <v>10.8107739927136</v>
      </c>
      <c r="D13" s="8">
        <f>'Table 3.2 GDP KP ZWL 2019_2023 '!D13/'Table 3.2 GDP KP ZWL 2019_2023 '!$D$27*100</f>
        <v>10.266613019459879</v>
      </c>
      <c r="E13" s="8">
        <f>'Table 3.2 GDP KP ZWL 2019_2023 '!E13/'Table 3.2 GDP KP ZWL 2019_2023 '!$E$27*100</f>
        <v>11.184533982163465</v>
      </c>
      <c r="F13" s="8">
        <f>'Table 3.2 GDP KP ZWL 2019_2023 '!F13/'Table 3.2 GDP KP ZWL 2019_2023 '!$F$27*100</f>
        <v>10.871653498909804</v>
      </c>
    </row>
    <row r="14" spans="1:6" x14ac:dyDescent="0.5">
      <c r="A14" s="4" t="s">
        <v>12</v>
      </c>
      <c r="B14" s="8">
        <f>'Table 3.2 GDP KP ZWL 2019_2023 '!B14/'Table 3.2 GDP KP ZWL 2019_2023 '!$B$27*100</f>
        <v>2.736099343265094</v>
      </c>
      <c r="C14" s="8">
        <f>'Table 3.2 GDP KP ZWL 2019_2023 '!C14/'Table 3.2 GDP KP ZWL 2019_2023 '!$C$27*100</f>
        <v>2.9906974361566139</v>
      </c>
      <c r="D14" s="8">
        <f>'Table 3.2 GDP KP ZWL 2019_2023 '!D14/'Table 3.2 GDP KP ZWL 2019_2023 '!$D$27*100</f>
        <v>2.8702390781642255</v>
      </c>
      <c r="E14" s="8">
        <f>'Table 3.2 GDP KP ZWL 2019_2023 '!E14/'Table 3.2 GDP KP ZWL 2019_2023 '!$E$27*100</f>
        <v>2.7072548536855852</v>
      </c>
      <c r="F14" s="8">
        <f>'Table 3.2 GDP KP ZWL 2019_2023 '!F14/'Table 3.2 GDP KP ZWL 2019_2023 '!$F$27*100</f>
        <v>2.5772903249736991</v>
      </c>
    </row>
    <row r="15" spans="1:6" x14ac:dyDescent="0.5">
      <c r="A15" s="4" t="s">
        <v>13</v>
      </c>
      <c r="B15" s="8">
        <f>'Table 3.2 GDP KP ZWL 2019_2023 '!B15/'Table 3.2 GDP KP ZWL 2019_2023 '!$B$27*100</f>
        <v>0.83283785397888221</v>
      </c>
      <c r="C15" s="8">
        <f>'Table 3.2 GDP KP ZWL 2019_2023 '!C15/'Table 3.2 GDP KP ZWL 2019_2023 '!$C$27*100</f>
        <v>0.81873586275239829</v>
      </c>
      <c r="D15" s="8">
        <f>'Table 3.2 GDP KP ZWL 2019_2023 '!D15/'Table 3.2 GDP KP ZWL 2019_2023 '!$D$27*100</f>
        <v>0.73153578278725195</v>
      </c>
      <c r="E15" s="8">
        <f>'Table 3.2 GDP KP ZWL 2019_2023 '!E15/'Table 3.2 GDP KP ZWL 2019_2023 '!$E$27*100</f>
        <v>0.68693116811487476</v>
      </c>
      <c r="F15" s="8">
        <f>'Table 3.2 GDP KP ZWL 2019_2023 '!F15/'Table 3.2 GDP KP ZWL 2019_2023 '!$F$27*100</f>
        <v>0.65814696899551606</v>
      </c>
    </row>
    <row r="16" spans="1:6" x14ac:dyDescent="0.5">
      <c r="A16" s="4" t="s">
        <v>14</v>
      </c>
      <c r="B16" s="8">
        <f>'Table 3.2 GDP KP ZWL 2019_2023 '!B16/'Table 3.2 GDP KP ZWL 2019_2023 '!$B$27*100</f>
        <v>3.5631383845173445</v>
      </c>
      <c r="C16" s="8">
        <f>'Table 3.2 GDP KP ZWL 2019_2023 '!C16/'Table 3.2 GDP KP ZWL 2019_2023 '!$C$27*100</f>
        <v>2.4957981601734969</v>
      </c>
      <c r="D16" s="8">
        <f>'Table 3.2 GDP KP ZWL 2019_2023 '!D16/'Table 3.2 GDP KP ZWL 2019_2023 '!$D$27*100</f>
        <v>2.6363325939333264</v>
      </c>
      <c r="E16" s="8">
        <f>'Table 3.2 GDP KP ZWL 2019_2023 '!E16/'Table 3.2 GDP KP ZWL 2019_2023 '!$E$27*100</f>
        <v>2.5268320875726622</v>
      </c>
      <c r="F16" s="8">
        <f>'Table 3.2 GDP KP ZWL 2019_2023 '!F16/'Table 3.2 GDP KP ZWL 2019_2023 '!$F$27*100</f>
        <v>2.4363040667106981</v>
      </c>
    </row>
    <row r="17" spans="1:6" x14ac:dyDescent="0.5">
      <c r="A17" s="4" t="s">
        <v>15</v>
      </c>
      <c r="B17" s="8">
        <f>'Table 3.2 GDP KP ZWL 2019_2023 '!B17/'Table 3.2 GDP KP ZWL 2019_2023 '!$B$27*100</f>
        <v>4.4014412145506876</v>
      </c>
      <c r="C17" s="8">
        <f>'Table 3.2 GDP KP ZWL 2019_2023 '!C17/'Table 3.2 GDP KP ZWL 2019_2023 '!$C$27*100</f>
        <v>4.8559021072840274</v>
      </c>
      <c r="D17" s="8">
        <f>'Table 3.2 GDP KP ZWL 2019_2023 '!D17/'Table 3.2 GDP KP ZWL 2019_2023 '!$D$27*100</f>
        <v>4.7123008256613268</v>
      </c>
      <c r="E17" s="8">
        <f>'Table 3.2 GDP KP ZWL 2019_2023 '!E17/'Table 3.2 GDP KP ZWL 2019_2023 '!$E$27*100</f>
        <v>4.454698874190214</v>
      </c>
      <c r="F17" s="8">
        <f>'Table 3.2 GDP KP ZWL 2019_2023 '!F17/'Table 3.2 GDP KP ZWL 2019_2023 '!$F$27*100</f>
        <v>4.361374265122409</v>
      </c>
    </row>
    <row r="18" spans="1:6" x14ac:dyDescent="0.5">
      <c r="A18" s="4" t="s">
        <v>16</v>
      </c>
      <c r="B18" s="8">
        <f>'Table 3.2 GDP KP ZWL 2019_2023 '!B18/'Table 3.2 GDP KP ZWL 2019_2023 '!$B$27*100</f>
        <v>5.3593147352655031</v>
      </c>
      <c r="C18" s="8">
        <f>'Table 3.2 GDP KP ZWL 2019_2023 '!C18/'Table 3.2 GDP KP ZWL 2019_2023 '!$C$27*100</f>
        <v>4.2716186781441818</v>
      </c>
      <c r="D18" s="8">
        <f>'Table 3.2 GDP KP ZWL 2019_2023 '!D18/'Table 3.2 GDP KP ZWL 2019_2023 '!$D$27*100</f>
        <v>4.167580447282873</v>
      </c>
      <c r="E18" s="8">
        <f>'Table 3.2 GDP KP ZWL 2019_2023 '!E18/'Table 3.2 GDP KP ZWL 2019_2023 '!$E$27*100</f>
        <v>4.1434106049567303</v>
      </c>
      <c r="F18" s="8">
        <f>'Table 3.2 GDP KP ZWL 2019_2023 '!F18/'Table 3.2 GDP KP ZWL 2019_2023 '!$F$27*100</f>
        <v>4.2026272058902343</v>
      </c>
    </row>
    <row r="19" spans="1:6" x14ac:dyDescent="0.5">
      <c r="A19" s="4" t="s">
        <v>17</v>
      </c>
      <c r="B19" s="8">
        <f>'Table 3.2 GDP KP ZWL 2019_2023 '!B19/'Table 3.2 GDP KP ZWL 2019_2023 '!$B$27*100</f>
        <v>1.6419082115263852</v>
      </c>
      <c r="C19" s="8">
        <f>'Table 3.2 GDP KP ZWL 2019_2023 '!C19/'Table 3.2 GDP KP ZWL 2019_2023 '!$C$27*100</f>
        <v>2.0515665095322504</v>
      </c>
      <c r="D19" s="8">
        <f>'Table 3.2 GDP KP ZWL 2019_2023 '!D19/'Table 3.2 GDP KP ZWL 2019_2023 '!$D$27*100</f>
        <v>2.2431241852427632</v>
      </c>
      <c r="E19" s="8">
        <f>'Table 3.2 GDP KP ZWL 2019_2023 '!E19/'Table 3.2 GDP KP ZWL 2019_2023 '!$E$27*100</f>
        <v>2.0782203708358726</v>
      </c>
      <c r="F19" s="8">
        <f>'Table 3.2 GDP KP ZWL 2019_2023 '!F19/'Table 3.2 GDP KP ZWL 2019_2023 '!$F$27*100</f>
        <v>2.0198501986452588</v>
      </c>
    </row>
    <row r="20" spans="1:6" x14ac:dyDescent="0.5">
      <c r="A20" s="4" t="s">
        <v>18</v>
      </c>
      <c r="B20" s="8">
        <f>'Table 3.2 GDP KP ZWL 2019_2023 '!B20/'Table 3.2 GDP KP ZWL 2019_2023 '!$B$27*100</f>
        <v>0.17497531345104289</v>
      </c>
      <c r="C20" s="8">
        <f>'Table 3.2 GDP KP ZWL 2019_2023 '!C20/'Table 3.2 GDP KP ZWL 2019_2023 '!$C$27*100</f>
        <v>0.13167834758289629</v>
      </c>
      <c r="D20" s="8">
        <f>'Table 3.2 GDP KP ZWL 2019_2023 '!D20/'Table 3.2 GDP KP ZWL 2019_2023 '!$D$27*100</f>
        <v>0.13842262974767741</v>
      </c>
      <c r="E20" s="8">
        <f>'Table 3.2 GDP KP ZWL 2019_2023 '!E20/'Table 3.2 GDP KP ZWL 2019_2023 '!$E$27*100</f>
        <v>0.13513484986899593</v>
      </c>
      <c r="F20" s="8">
        <f>'Table 3.2 GDP KP ZWL 2019_2023 '!F20/'Table 3.2 GDP KP ZWL 2019_2023 '!$F$27*100</f>
        <v>0.12982558201291228</v>
      </c>
    </row>
    <row r="21" spans="1:6" x14ac:dyDescent="0.5">
      <c r="A21" s="4" t="s">
        <v>19</v>
      </c>
      <c r="B21" s="8">
        <f>'Table 3.2 GDP KP ZWL 2019_2023 '!B21/'Table 3.2 GDP KP ZWL 2019_2023 '!$B$27*100</f>
        <v>3.6844103642304726</v>
      </c>
      <c r="C21" s="8">
        <f>'Table 3.2 GDP KP ZWL 2019_2023 '!C21/'Table 3.2 GDP KP ZWL 2019_2023 '!$C$27*100</f>
        <v>3.3992452365314048</v>
      </c>
      <c r="D21" s="8">
        <f>'Table 3.2 GDP KP ZWL 2019_2023 '!D21/'Table 3.2 GDP KP ZWL 2019_2023 '!$D$27*100</f>
        <v>3.1112620579517336</v>
      </c>
      <c r="E21" s="8">
        <f>'Table 3.2 GDP KP ZWL 2019_2023 '!E21/'Table 3.2 GDP KP ZWL 2019_2023 '!$E$27*100</f>
        <v>2.9728160923727081</v>
      </c>
      <c r="F21" s="8">
        <f>'Table 3.2 GDP KP ZWL 2019_2023 '!F21/'Table 3.2 GDP KP ZWL 2019_2023 '!$F$27*100</f>
        <v>3.0055618327349669</v>
      </c>
    </row>
    <row r="22" spans="1:6" x14ac:dyDescent="0.5">
      <c r="A22" s="4" t="s">
        <v>60</v>
      </c>
      <c r="B22" s="8">
        <f>'Table 3.2 GDP KP ZWL 2019_2023 '!B22/'Table 3.2 GDP KP ZWL 2019_2023 '!$B$27*100</f>
        <v>0.40679661526099992</v>
      </c>
      <c r="C22" s="8">
        <f>'Table 3.2 GDP KP ZWL 2019_2023 '!C22/'Table 3.2 GDP KP ZWL 2019_2023 '!$C$27*100</f>
        <v>0.42765949459813501</v>
      </c>
      <c r="D22" s="8">
        <f>'Table 3.2 GDP KP ZWL 2019_2023 '!D22/'Table 3.2 GDP KP ZWL 2019_2023 '!$D$27*100</f>
        <v>0.40324184851392847</v>
      </c>
      <c r="E22" s="8">
        <f>'Table 3.2 GDP KP ZWL 2019_2023 '!E22/'Table 3.2 GDP KP ZWL 2019_2023 '!$E$27*100</f>
        <v>0.37050936456698824</v>
      </c>
      <c r="F22" s="8">
        <f>'Table 3.2 GDP KP ZWL 2019_2023 '!F22/'Table 3.2 GDP KP ZWL 2019_2023 '!$F$27*100</f>
        <v>0.35362286742791404</v>
      </c>
    </row>
    <row r="23" spans="1:6" s="1" customFormat="1" x14ac:dyDescent="0.5">
      <c r="A23" s="52" t="s">
        <v>20</v>
      </c>
      <c r="B23" s="31">
        <f>'Table 3.2 GDP KP ZWL 2019_2023 '!B23/'Table 3.2 GDP KP ZWL 2019_2023 '!$B$27*100</f>
        <v>94.045133526508735</v>
      </c>
      <c r="C23" s="31">
        <f>'Table 3.2 GDP KP ZWL 2019_2023 '!C23/'Table 3.2 GDP KP ZWL 2019_2023 '!$C$27*100</f>
        <v>94.157578373636781</v>
      </c>
      <c r="D23" s="31">
        <f>'Table 3.2 GDP KP ZWL 2019_2023 '!D23/'Table 3.2 GDP KP ZWL 2019_2023 '!$D$27*100</f>
        <v>94.09827947799856</v>
      </c>
      <c r="E23" s="31">
        <f>'Table 3.2 GDP KP ZWL 2019_2023 '!E23/'Table 3.2 GDP KP ZWL 2019_2023 '!$E$27*100</f>
        <v>94.17843289882795</v>
      </c>
      <c r="F23" s="31">
        <f>'Table 3.2 GDP KP ZWL 2019_2023 '!F23/'Table 3.2 GDP KP ZWL 2019_2023 '!$F$27*100</f>
        <v>94.312487379075364</v>
      </c>
    </row>
    <row r="24" spans="1:6" x14ac:dyDescent="0.5">
      <c r="A24" s="4" t="s">
        <v>21</v>
      </c>
      <c r="B24" s="8">
        <f>'Table 3.2 GDP KP ZWL 2019_2023 '!B24/'Table 3.2 GDP KP ZWL 2019_2023 '!$B$27*100</f>
        <v>5.9548664734912755</v>
      </c>
      <c r="C24" s="8">
        <f>'Table 3.2 GDP KP ZWL 2019_2023 '!C24/'Table 3.2 GDP KP ZWL 2019_2023 '!$C$27*100</f>
        <v>5.8424216263632234</v>
      </c>
      <c r="D24" s="8">
        <f>'Table 3.2 GDP KP ZWL 2019_2023 '!D24/'Table 3.2 GDP KP ZWL 2019_2023 '!$D$27*100</f>
        <v>5.9017205220014395</v>
      </c>
      <c r="E24" s="8">
        <f>'Table 3.2 GDP KP ZWL 2019_2023 '!E24/'Table 3.2 GDP KP ZWL 2019_2023 '!$E$27*100</f>
        <v>5.8215671011720547</v>
      </c>
      <c r="F24" s="8">
        <f>'Table 3.2 GDP KP ZWL 2019_2023 '!F24/'Table 3.2 GDP KP ZWL 2019_2023 '!$F$27*100</f>
        <v>5.6875126209246325</v>
      </c>
    </row>
    <row r="25" spans="1:6" x14ac:dyDescent="0.5">
      <c r="A25" s="4" t="s">
        <v>22</v>
      </c>
      <c r="B25" s="8">
        <f>'Table 3.2 GDP KP ZWL 2019_2023 '!B25/'Table 3.2 GDP KP ZWL 2019_2023 '!$B$27*100</f>
        <v>6.131462338105929</v>
      </c>
      <c r="C25" s="8">
        <f>'Table 3.2 GDP KP ZWL 2019_2023 '!C25/'Table 3.2 GDP KP ZWL 2019_2023 '!$C$27*100</f>
        <v>5.9795717661045042</v>
      </c>
      <c r="D25" s="8">
        <f>'Table 3.2 GDP KP ZWL 2019_2023 '!D25/'Table 3.2 GDP KP ZWL 2019_2023 '!$D$27*100</f>
        <v>6.0379481194752529</v>
      </c>
      <c r="E25" s="8">
        <f>'Table 3.2 GDP KP ZWL 2019_2023 '!E25/'Table 3.2 GDP KP ZWL 2019_2023 '!$E$27*100</f>
        <v>5.9575719337062205</v>
      </c>
      <c r="F25" s="8">
        <f>'Table 3.2 GDP KP ZWL 2019_2023 '!F25/'Table 3.2 GDP KP ZWL 2019_2023 '!$F$27*100</f>
        <v>5.821016856540111</v>
      </c>
    </row>
    <row r="26" spans="1:6" x14ac:dyDescent="0.5">
      <c r="A26" s="4" t="s">
        <v>23</v>
      </c>
      <c r="B26" s="8">
        <f>'Table 3.2 GDP KP ZWL 2019_2023 '!B26/'Table 3.2 GDP KP ZWL 2019_2023 '!$B$27*100</f>
        <v>0.17659586461465351</v>
      </c>
      <c r="C26" s="8">
        <f>'Table 3.2 GDP KP ZWL 2019_2023 '!C26/'Table 3.2 GDP KP ZWL 2019_2023 '!$C$27*100</f>
        <v>0.13715013974128018</v>
      </c>
      <c r="D26" s="8">
        <f>'Table 3.2 GDP KP ZWL 2019_2023 '!D26/'Table 3.2 GDP KP ZWL 2019_2023 '!$D$27*100</f>
        <v>0.1362275974738141</v>
      </c>
      <c r="E26" s="8">
        <f>'Table 3.2 GDP KP ZWL 2019_2023 '!E26/'Table 3.2 GDP KP ZWL 2019_2023 '!$E$27*100</f>
        <v>0.13600483253416529</v>
      </c>
      <c r="F26" s="8">
        <f>'Table 3.2 GDP KP ZWL 2019_2023 '!F26/'Table 3.2 GDP KP ZWL 2019_2023 '!$F$27*100</f>
        <v>0.13350423561547822</v>
      </c>
    </row>
    <row r="27" spans="1:6" s="1" customFormat="1" x14ac:dyDescent="0.5">
      <c r="A27" s="52" t="s">
        <v>26</v>
      </c>
      <c r="B27" s="31">
        <f>'Table 3.2 GDP KP ZWL 2019_2023 '!B27/'Table 3.2 GDP KP ZWL 2019_2023 '!$B$27*100</f>
        <v>100</v>
      </c>
      <c r="C27" s="31">
        <f>'Table 3.2 GDP KP ZWL 2019_2023 '!C27/'Table 3.2 GDP KP ZWL 2019_2023 '!$C$27*100</f>
        <v>100</v>
      </c>
      <c r="D27" s="31">
        <f>'Table 3.2 GDP KP ZWL 2019_2023 '!D27/'Table 3.2 GDP KP ZWL 2019_2023 '!$D$27*100</f>
        <v>100</v>
      </c>
      <c r="E27" s="31">
        <f>'Table 3.2 GDP KP ZWL 2019_2023 '!E27/'Table 3.2 GDP KP ZWL 2019_2023 '!$E$27*100</f>
        <v>100</v>
      </c>
      <c r="F27" s="31">
        <f>'Table 3.2 GDP KP ZWL 2019_2023 '!F27/'Table 3.2 GDP KP ZWL 2019_2023 '!$F$27*100</f>
        <v>100</v>
      </c>
    </row>
  </sheetData>
  <pageMargins left="0.7" right="0.7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Table 1.1 GDP 2024 to 2025 CP</vt:lpstr>
      <vt:lpstr>Table 1.2 GDP 2023_24 CP % Cont</vt:lpstr>
      <vt:lpstr>Table 2.0 GDP 2024 to 2025 KP </vt:lpstr>
      <vt:lpstr>Table 2.1GDP 2023_25 KP % Cont </vt:lpstr>
      <vt:lpstr>Table 2.2GDP_2023_25 KP %Growt </vt:lpstr>
      <vt:lpstr>Table 3.0 GDP CP ZWL 2019 _2023</vt:lpstr>
      <vt:lpstr>Table 3.1 GDP 2019_23 CP  ZW%  </vt:lpstr>
      <vt:lpstr>Table 3.2 GDP KP ZWL 2019_2023 </vt:lpstr>
      <vt:lpstr>Table 3.3 GDP Cont.KP 2019_2023</vt:lpstr>
      <vt:lpstr>Table 3.4GDP KP 2019_2023 Grow </vt:lpstr>
      <vt:lpstr>Table 4.0New Exp.CP ZWL 2019_23</vt:lpstr>
      <vt:lpstr>Table 4.1 New Exp. CP ZWL Contr</vt:lpstr>
      <vt:lpstr>Table 4.2 New Exp KP ZWL19_23</vt:lpstr>
      <vt:lpstr>Table 4.3 Expend KP Cont 19_23</vt:lpstr>
      <vt:lpstr>Table 4.4 New Exp Growth 19_23</vt:lpstr>
      <vt:lpstr>Table 4.5 New Exp.CP ZWG 24_25</vt:lpstr>
      <vt:lpstr>Table 4.6 New ZWG Cont CP 24_25</vt:lpstr>
      <vt:lpstr>Table 4.7 GDP Exp. KP ZWG 23_24</vt:lpstr>
      <vt:lpstr>Table 4.8 GDP Exp KP ZWG Contri</vt:lpstr>
      <vt:lpstr>Table 4.8 GDP Exp. KP ZWG Grow</vt:lpstr>
      <vt:lpstr>Table 5.0 New Incom CP ZWL19_24</vt:lpstr>
      <vt:lpstr>Table 5.1 New Income Cont 19_23</vt:lpstr>
      <vt:lpstr>Table 5.2 New Incom KP ZWL19_24</vt:lpstr>
      <vt:lpstr>Table 5.3 New Inco Con KP 19_23</vt:lpstr>
      <vt:lpstr>Table 5.4 Income % Growth 19_23</vt:lpstr>
      <vt:lpstr>Table 5.5 Income CP ZWG 24_25</vt:lpstr>
      <vt:lpstr>Table 5.6 Income %Cont CP 24_25</vt:lpstr>
      <vt:lpstr>Table 5.7 Income KP ZWG 24_25</vt:lpstr>
      <vt:lpstr>Table 5.8 Income Cont KP 23_24</vt:lpstr>
      <vt:lpstr>Table 5.9 Income Growth 24_25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Bhanya</dc:creator>
  <cp:lastModifiedBy>hp</cp:lastModifiedBy>
  <cp:lastPrinted>2024-12-03T06:46:29Z</cp:lastPrinted>
  <dcterms:created xsi:type="dcterms:W3CDTF">2015-06-05T18:17:20Z</dcterms:created>
  <dcterms:modified xsi:type="dcterms:W3CDTF">2026-06-17T21:53:32Z</dcterms:modified>
</cp:coreProperties>
</file>